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2\SC\"/>
    </mc:Choice>
  </mc:AlternateContent>
  <xr:revisionPtr revIDLastSave="0" documentId="13_ncr:1_{CAE88793-E939-4A46-A524-7D649E682E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22" r:id="rId1"/>
    <sheet name="CV GVW&gt;3.5T" sheetId="1" r:id="rId2"/>
    <sheet name="CV GVW&gt;3.5T-segments 1" sheetId="3" r:id="rId3"/>
    <sheet name="CV GVW&gt;3.5T-segments 2" sheetId="9" r:id="rId4"/>
    <sheet name="LCV up to 3.5T" sheetId="21" r:id="rId5"/>
    <sheet name="Buses GVW&gt;3.5T" sheetId="5" r:id="rId6"/>
  </sheets>
  <externalReferences>
    <externalReference r:id="rId7"/>
    <externalReference r:id="rId8"/>
    <externalReference r:id="rId9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1" l="1"/>
  <c r="T51" i="21"/>
  <c r="T52" i="21" s="1"/>
  <c r="U52" i="21" s="1"/>
  <c r="S51" i="21"/>
  <c r="R51" i="21"/>
  <c r="R52" i="21" s="1"/>
  <c r="J51" i="21"/>
  <c r="F51" i="21"/>
  <c r="F52" i="21" s="1"/>
  <c r="G52" i="21" s="1"/>
  <c r="D51" i="21"/>
  <c r="D52" i="21" s="1"/>
  <c r="M27" i="21"/>
  <c r="O27" i="21" s="1"/>
  <c r="K27" i="21"/>
  <c r="L27" i="21" s="1"/>
  <c r="I27" i="21"/>
  <c r="J27" i="21" s="1"/>
  <c r="H27" i="21"/>
  <c r="F27" i="21"/>
  <c r="G27" i="21" s="1"/>
  <c r="E27" i="21"/>
  <c r="D27" i="21"/>
  <c r="M26" i="21"/>
  <c r="N26" i="21" s="1"/>
  <c r="L26" i="21"/>
  <c r="K26" i="21"/>
  <c r="O26" i="21" s="1"/>
  <c r="I26" i="21"/>
  <c r="F26" i="21"/>
  <c r="G26" i="21" s="1"/>
  <c r="D26" i="21"/>
  <c r="J26" i="21" s="1"/>
  <c r="E52" i="21" l="1"/>
  <c r="K52" i="21" s="1"/>
  <c r="H52" i="21"/>
  <c r="V52" i="21"/>
  <c r="S52" i="21"/>
  <c r="E26" i="21"/>
  <c r="E51" i="21"/>
  <c r="K51" i="21" s="1"/>
  <c r="U51" i="21"/>
  <c r="G51" i="21"/>
  <c r="V51" i="21"/>
  <c r="H26" i="21"/>
  <c r="H51" i="21"/>
  <c r="N27" i="21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<sst xmlns="http://schemas.openxmlformats.org/spreadsheetml/2006/main" count="606" uniqueCount="114">
  <si>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</si>
  <si>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</si>
  <si>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</si>
  <si>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</si>
  <si>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</si>
  <si>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</si>
  <si>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</si>
  <si>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</si>
  <si>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</si>
  <si>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</si>
  <si>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</si>
  <si>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</si>
  <si>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</si>
  <si>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</si>
  <si>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</si>
  <si>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</si>
  <si>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</si>
  <si>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</si>
  <si>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</si>
  <si>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</si>
  <si>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</si>
  <si>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</si>
  <si>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</si>
  <si>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</si>
  <si>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</si>
  <si>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</si>
  <si>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</si>
  <si>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</si>
  <si>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</si>
  <si>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</si>
  <si>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</si>
  <si>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</si>
  <si>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</si>
  <si>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</si>
  <si>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</si>
  <si>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</si>
  <si>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</si>
  <si>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</si>
  <si>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</si>
  <si>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</si>
  <si>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</si>
  <si>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</si>
  <si>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</si>
  <si>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</si>
  <si>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</si>
  <si>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</si>
  <si>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</si>
  <si>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</si>
  <si>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</si>
  <si>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</si>
  <si>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</si>
  <si>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</si>
  <si>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</si>
  <si>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</si>
  <si>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</si>
  <si>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</si>
  <si>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</si>
  <si>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</si>
  <si>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</si>
  <si>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</si>
  <si>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</si>
  <si>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</si>
  <si>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</si>
  <si>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</si>
  <si>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</si>
  <si>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</si>
  <si>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</si>
  <si>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</si>
  <si>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</si>
  <si>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</si>
  <si>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</si>
  <si>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</si>
  <si>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</si>
  <si>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</si>
  <si>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</si>
  <si>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</si>
  <si>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</si>
  <si>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</si>
  <si>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</si>
  <si>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</si>
  <si>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Opel Movano</t>
  </si>
  <si>
    <t>SUZUKI</t>
  </si>
  <si>
    <t>Ford Transit Custom</t>
  </si>
  <si>
    <t>Listopad</t>
  </si>
  <si>
    <t>November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</si>
  <si>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</si>
  <si>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</si>
  <si>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</si>
  <si>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</si>
  <si>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</si>
  <si>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</si>
  <si>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MITSUBISHI</t>
  </si>
  <si>
    <t>Rejestracje nowych samochodów dostawczych do 3,5T, ranking modeli - Grudzień 2021</t>
  </si>
  <si>
    <t>Registrations of new LCV up to 3.5T, Top Models - December 2021</t>
  </si>
  <si>
    <t>Gru/Lis
Zmiana poz</t>
  </si>
  <si>
    <t>Dec/Nov Ch position</t>
  </si>
  <si>
    <t>Renault Trafic</t>
  </si>
  <si>
    <t>Renault Express</t>
  </si>
  <si>
    <t/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</si>
  <si>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</si>
  <si>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</si>
  <si>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</si>
  <si>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</si>
  <si>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</si>
  <si>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</si>
  <si>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</si>
  <si>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</si>
  <si>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</si>
  <si>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</si>
  <si>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</si>
  <si>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Dec</t>
  </si>
  <si>
    <t>2020
Dec</t>
  </si>
  <si>
    <t>2021
Jan - Dec</t>
  </si>
  <si>
    <t>2020
Jan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</si>
</sst>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5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FE16705-E6D1-4334-A17A-45540C38D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E4F0CD7E-BC02-495D-9E5E-418EC1AEF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7221A4B8-CB93-4787-BB72-CAAAF3B4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WSZYSTKIE_POJAZDY_NOWE_GRUDZIE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ATV-UTV - tabela (1)"/>
      <sheetName val="ATV-UTV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>
            <v>704</v>
          </cell>
          <cell r="E6">
            <v>557</v>
          </cell>
        </row>
        <row r="7">
          <cell r="D7">
            <v>212</v>
          </cell>
          <cell r="E7">
            <v>200</v>
          </cell>
        </row>
        <row r="8">
          <cell r="D8">
            <v>2761</v>
          </cell>
          <cell r="E8">
            <v>1551</v>
          </cell>
        </row>
        <row r="49">
          <cell r="D49" t="str">
            <v>2021
Dec</v>
          </cell>
          <cell r="E49" t="str">
            <v>2020
Dec</v>
          </cell>
        </row>
        <row r="51">
          <cell r="C51" t="str">
            <v>commercial vehicles over 3.5T</v>
          </cell>
        </row>
        <row r="52">
          <cell r="C52" t="str">
            <v>special vehicles over 3.5T</v>
          </cell>
        </row>
        <row r="53">
          <cell r="C53" t="str">
            <v>road tractors*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1E0D-0C5A-4B62-87CB-8F4124946C08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99</v>
      </c>
      <c r="D1" s="36"/>
      <c r="E1" s="36"/>
      <c r="F1" s="36"/>
      <c r="G1" s="36"/>
      <c r="H1" s="61">
        <v>44566</v>
      </c>
    </row>
    <row r="2" spans="2:8">
      <c r="H2" s="2" t="s">
        <v>100</v>
      </c>
    </row>
    <row r="3" spans="2:8" ht="26.25" customHeight="1">
      <c r="B3" s="162" t="s">
        <v>101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4" t="s">
        <v>110</v>
      </c>
      <c r="D4" s="124" t="s">
        <v>111</v>
      </c>
      <c r="E4" s="7" t="s">
        <v>102</v>
      </c>
      <c r="F4" s="124" t="s">
        <v>112</v>
      </c>
      <c r="G4" s="124" t="s">
        <v>113</v>
      </c>
      <c r="H4" s="7" t="s">
        <v>102</v>
      </c>
    </row>
    <row r="5" spans="2:8" ht="26.25" customHeight="1">
      <c r="B5" s="3" t="s">
        <v>103</v>
      </c>
      <c r="C5" s="125">
        <v>3677</v>
      </c>
      <c r="D5" s="125">
        <v>2308</v>
      </c>
      <c r="E5" s="57">
        <v>0.59315424610051992</v>
      </c>
      <c r="F5" s="125">
        <v>32684</v>
      </c>
      <c r="G5" s="125">
        <v>20672</v>
      </c>
      <c r="H5" s="57">
        <v>0.58107585139318885</v>
      </c>
    </row>
    <row r="6" spans="2:8" ht="26.25" customHeight="1">
      <c r="B6" s="4" t="s">
        <v>104</v>
      </c>
      <c r="C6" s="126">
        <v>704</v>
      </c>
      <c r="D6" s="126">
        <v>557</v>
      </c>
      <c r="E6" s="58">
        <v>0.26391382405745056</v>
      </c>
      <c r="F6" s="126">
        <v>6665</v>
      </c>
      <c r="G6" s="126">
        <v>4969</v>
      </c>
      <c r="H6" s="58">
        <v>0.34131616019319777</v>
      </c>
    </row>
    <row r="7" spans="2:8" ht="26.25" customHeight="1">
      <c r="B7" s="4" t="s">
        <v>105</v>
      </c>
      <c r="C7" s="126">
        <v>212</v>
      </c>
      <c r="D7" s="126">
        <v>200</v>
      </c>
      <c r="E7" s="58">
        <v>6.0000000000000053E-2</v>
      </c>
      <c r="F7" s="126">
        <v>1129</v>
      </c>
      <c r="G7" s="126">
        <v>1238</v>
      </c>
      <c r="H7" s="58">
        <v>-8.8045234248788407E-2</v>
      </c>
    </row>
    <row r="8" spans="2:8" ht="26.25" customHeight="1">
      <c r="B8" s="5" t="s">
        <v>106</v>
      </c>
      <c r="C8" s="126">
        <v>2761</v>
      </c>
      <c r="D8" s="126">
        <v>1551</v>
      </c>
      <c r="E8" s="59">
        <v>0.78014184397163122</v>
      </c>
      <c r="F8" s="126">
        <v>24890</v>
      </c>
      <c r="G8" s="126">
        <v>14465</v>
      </c>
      <c r="H8" s="59">
        <v>0.72070515036294514</v>
      </c>
    </row>
    <row r="9" spans="2:8" ht="26.25" customHeight="1">
      <c r="B9" s="3" t="s">
        <v>107</v>
      </c>
      <c r="C9" s="125">
        <v>141</v>
      </c>
      <c r="D9" s="125">
        <v>143</v>
      </c>
      <c r="E9" s="57">
        <v>-1.3986013986013957E-2</v>
      </c>
      <c r="F9" s="125">
        <v>1356</v>
      </c>
      <c r="G9" s="125">
        <v>1486</v>
      </c>
      <c r="H9" s="57">
        <v>-8.7483176312247668E-2</v>
      </c>
    </row>
    <row r="10" spans="2:8" ht="26.25" customHeight="1">
      <c r="B10" s="8" t="s">
        <v>108</v>
      </c>
      <c r="C10" s="127">
        <v>3818</v>
      </c>
      <c r="D10" s="127">
        <v>2451</v>
      </c>
      <c r="E10" s="60">
        <v>0.55773153814769483</v>
      </c>
      <c r="F10" s="127">
        <v>34040</v>
      </c>
      <c r="G10" s="127">
        <v>22158</v>
      </c>
      <c r="H10" s="60">
        <v>0.53623973282787252</v>
      </c>
    </row>
    <row r="11" spans="2:8" ht="26.25" customHeight="1">
      <c r="B11" s="129" t="s">
        <v>109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44566</v>
      </c>
    </row>
    <row r="2" spans="2:15" ht="14.5" customHeight="1">
      <c r="B2" s="171" t="s">
        <v>20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5" customHeight="1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37</v>
      </c>
    </row>
    <row r="5" spans="2:15" ht="14.25" customHeight="1">
      <c r="B5" s="193" t="s">
        <v>0</v>
      </c>
      <c r="C5" s="193" t="s">
        <v>1</v>
      </c>
      <c r="D5" s="176" t="s">
        <v>85</v>
      </c>
      <c r="E5" s="167"/>
      <c r="F5" s="167"/>
      <c r="G5" s="167"/>
      <c r="H5" s="177"/>
      <c r="I5" s="167" t="s">
        <v>83</v>
      </c>
      <c r="J5" s="167"/>
      <c r="K5" s="176" t="s">
        <v>86</v>
      </c>
      <c r="L5" s="167"/>
      <c r="M5" s="167"/>
      <c r="N5" s="167"/>
      <c r="O5" s="177"/>
    </row>
    <row r="6" spans="2:15" ht="14.5" customHeight="1">
      <c r="B6" s="194"/>
      <c r="C6" s="194"/>
      <c r="D6" s="173" t="s">
        <v>87</v>
      </c>
      <c r="E6" s="174"/>
      <c r="F6" s="174"/>
      <c r="G6" s="174"/>
      <c r="H6" s="175"/>
      <c r="I6" s="174" t="s">
        <v>84</v>
      </c>
      <c r="J6" s="174"/>
      <c r="K6" s="173" t="s">
        <v>88</v>
      </c>
      <c r="L6" s="174"/>
      <c r="M6" s="174"/>
      <c r="N6" s="174"/>
      <c r="O6" s="175"/>
    </row>
    <row r="7" spans="2:15" ht="14.5" customHeight="1">
      <c r="B7" s="194"/>
      <c r="C7" s="194"/>
      <c r="D7" s="165">
        <v>2021</v>
      </c>
      <c r="E7" s="168"/>
      <c r="F7" s="178">
        <v>2020</v>
      </c>
      <c r="G7" s="178"/>
      <c r="H7" s="195" t="s">
        <v>23</v>
      </c>
      <c r="I7" s="197">
        <v>2021</v>
      </c>
      <c r="J7" s="165" t="s">
        <v>89</v>
      </c>
      <c r="K7" s="165">
        <v>2021</v>
      </c>
      <c r="L7" s="168"/>
      <c r="M7" s="178">
        <v>2020</v>
      </c>
      <c r="N7" s="168"/>
      <c r="O7" s="184" t="s">
        <v>23</v>
      </c>
    </row>
    <row r="8" spans="2:15" ht="14.5" customHeight="1">
      <c r="B8" s="185" t="s">
        <v>24</v>
      </c>
      <c r="C8" s="185" t="s">
        <v>25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25" customHeight="1">
      <c r="B9" s="185"/>
      <c r="C9" s="185"/>
      <c r="D9" s="160" t="s">
        <v>26</v>
      </c>
      <c r="E9" s="156" t="s">
        <v>2</v>
      </c>
      <c r="F9" s="159" t="s">
        <v>26</v>
      </c>
      <c r="G9" s="52" t="s">
        <v>2</v>
      </c>
      <c r="H9" s="187" t="s">
        <v>27</v>
      </c>
      <c r="I9" s="53" t="s">
        <v>26</v>
      </c>
      <c r="J9" s="189" t="s">
        <v>90</v>
      </c>
      <c r="K9" s="160" t="s">
        <v>26</v>
      </c>
      <c r="L9" s="51" t="s">
        <v>2</v>
      </c>
      <c r="M9" s="159" t="s">
        <v>26</v>
      </c>
      <c r="N9" s="51" t="s">
        <v>2</v>
      </c>
      <c r="O9" s="191" t="s">
        <v>27</v>
      </c>
    </row>
    <row r="10" spans="2:15" ht="14.5" customHeight="1">
      <c r="B10" s="186"/>
      <c r="C10" s="186"/>
      <c r="D10" s="157" t="s">
        <v>28</v>
      </c>
      <c r="E10" s="158" t="s">
        <v>29</v>
      </c>
      <c r="F10" s="49" t="s">
        <v>28</v>
      </c>
      <c r="G10" s="50" t="s">
        <v>29</v>
      </c>
      <c r="H10" s="188"/>
      <c r="I10" s="54" t="s">
        <v>28</v>
      </c>
      <c r="J10" s="190"/>
      <c r="K10" s="157" t="s">
        <v>28</v>
      </c>
      <c r="L10" s="158" t="s">
        <v>29</v>
      </c>
      <c r="M10" s="49" t="s">
        <v>28</v>
      </c>
      <c r="N10" s="158" t="s">
        <v>29</v>
      </c>
      <c r="O10" s="192"/>
    </row>
    <row r="11" spans="2:15" ht="14.5" customHeight="1">
      <c r="B11" s="62">
        <v>1</v>
      </c>
      <c r="C11" s="63" t="s">
        <v>3</v>
      </c>
      <c r="D11" s="64">
        <v>591</v>
      </c>
      <c r="E11" s="109">
        <v>0.16072885504487353</v>
      </c>
      <c r="F11" s="64">
        <v>402</v>
      </c>
      <c r="G11" s="69">
        <v>0.17417677642980936</v>
      </c>
      <c r="H11" s="67">
        <v>0.4701492537313432</v>
      </c>
      <c r="I11" s="68">
        <v>653</v>
      </c>
      <c r="J11" s="69">
        <v>-9.4946401225114885E-2</v>
      </c>
      <c r="K11" s="64">
        <v>7459</v>
      </c>
      <c r="L11" s="109">
        <v>0.22821564068045527</v>
      </c>
      <c r="M11" s="64">
        <v>4441</v>
      </c>
      <c r="N11" s="69">
        <v>0.21483165634674922</v>
      </c>
      <c r="O11" s="67">
        <v>0.67957667192073856</v>
      </c>
    </row>
    <row r="12" spans="2:15" ht="14.5" customHeight="1">
      <c r="B12" s="70">
        <v>2</v>
      </c>
      <c r="C12" s="71" t="s">
        <v>8</v>
      </c>
      <c r="D12" s="72">
        <v>876</v>
      </c>
      <c r="E12" s="114">
        <v>0.23823769377209683</v>
      </c>
      <c r="F12" s="72">
        <v>316</v>
      </c>
      <c r="G12" s="84">
        <v>0.1369150779896014</v>
      </c>
      <c r="H12" s="74">
        <v>1.7721518987341773</v>
      </c>
      <c r="I12" s="95">
        <v>477</v>
      </c>
      <c r="J12" s="84">
        <v>0.83647798742138368</v>
      </c>
      <c r="K12" s="72">
        <v>5558</v>
      </c>
      <c r="L12" s="114">
        <v>0.17005262513768205</v>
      </c>
      <c r="M12" s="72">
        <v>3437</v>
      </c>
      <c r="N12" s="84">
        <v>0.16626354489164086</v>
      </c>
      <c r="O12" s="74">
        <v>0.61710794297352334</v>
      </c>
    </row>
    <row r="13" spans="2:15" ht="14.5" customHeight="1">
      <c r="B13" s="70">
        <v>3</v>
      </c>
      <c r="C13" s="71" t="s">
        <v>9</v>
      </c>
      <c r="D13" s="72">
        <v>542</v>
      </c>
      <c r="E13" s="114">
        <v>0.14740277400054391</v>
      </c>
      <c r="F13" s="72">
        <v>539</v>
      </c>
      <c r="G13" s="84">
        <v>0.23353552859618718</v>
      </c>
      <c r="H13" s="74">
        <v>5.5658627087198376E-3</v>
      </c>
      <c r="I13" s="95">
        <v>388</v>
      </c>
      <c r="J13" s="84">
        <v>0.39690721649484528</v>
      </c>
      <c r="K13" s="72">
        <v>5445</v>
      </c>
      <c r="L13" s="114">
        <v>0.16659527597601273</v>
      </c>
      <c r="M13" s="72">
        <v>3357</v>
      </c>
      <c r="N13" s="84">
        <v>0.16239357585139319</v>
      </c>
      <c r="O13" s="74">
        <v>0.62198391420911525</v>
      </c>
    </row>
    <row r="14" spans="2:15" ht="14.5" customHeight="1">
      <c r="B14" s="70">
        <v>4</v>
      </c>
      <c r="C14" s="71" t="s">
        <v>4</v>
      </c>
      <c r="D14" s="72">
        <v>656</v>
      </c>
      <c r="E14" s="114">
        <v>0.17840630949143324</v>
      </c>
      <c r="F14" s="72">
        <v>422</v>
      </c>
      <c r="G14" s="84">
        <v>0.18284228769497402</v>
      </c>
      <c r="H14" s="74">
        <v>0.55450236966824651</v>
      </c>
      <c r="I14" s="95">
        <v>412</v>
      </c>
      <c r="J14" s="84">
        <v>0.59223300970873782</v>
      </c>
      <c r="K14" s="72">
        <v>5143</v>
      </c>
      <c r="L14" s="114">
        <v>0.15735528087137438</v>
      </c>
      <c r="M14" s="72">
        <v>3502</v>
      </c>
      <c r="N14" s="84">
        <v>0.16940789473684212</v>
      </c>
      <c r="O14" s="74">
        <v>0.46858937749857232</v>
      </c>
    </row>
    <row r="15" spans="2:15" ht="14.5" customHeight="1">
      <c r="B15" s="70">
        <v>5</v>
      </c>
      <c r="C15" s="71" t="s">
        <v>10</v>
      </c>
      <c r="D15" s="72">
        <v>488</v>
      </c>
      <c r="E15" s="114">
        <v>0.1327168887680174</v>
      </c>
      <c r="F15" s="72">
        <v>259</v>
      </c>
      <c r="G15" s="76">
        <v>0.11221837088388215</v>
      </c>
      <c r="H15" s="74">
        <v>0.88416988416988418</v>
      </c>
      <c r="I15" s="75">
        <v>396</v>
      </c>
      <c r="J15" s="76">
        <v>0.23232323232323226</v>
      </c>
      <c r="K15" s="72">
        <v>4575</v>
      </c>
      <c r="L15" s="114">
        <v>0.13997674703218702</v>
      </c>
      <c r="M15" s="72">
        <v>3006</v>
      </c>
      <c r="N15" s="76">
        <v>0.14541408668730652</v>
      </c>
      <c r="O15" s="74">
        <v>0.52195608782435121</v>
      </c>
    </row>
    <row r="16" spans="2:15" ht="14.5" customHeight="1">
      <c r="B16" s="70">
        <v>6</v>
      </c>
      <c r="C16" s="71" t="s">
        <v>12</v>
      </c>
      <c r="D16" s="72">
        <v>245</v>
      </c>
      <c r="E16" s="114">
        <v>6.6630405221648079E-2</v>
      </c>
      <c r="F16" s="72">
        <v>220</v>
      </c>
      <c r="G16" s="76">
        <v>9.5320623916811092E-2</v>
      </c>
      <c r="H16" s="74">
        <v>0.11363636363636354</v>
      </c>
      <c r="I16" s="75">
        <v>195</v>
      </c>
      <c r="J16" s="76">
        <v>0.25641025641025639</v>
      </c>
      <c r="K16" s="72">
        <v>2137</v>
      </c>
      <c r="L16" s="114">
        <v>6.5383673968914452E-2</v>
      </c>
      <c r="M16" s="72">
        <v>1645</v>
      </c>
      <c r="N16" s="76">
        <v>7.9576238390092882E-2</v>
      </c>
      <c r="O16" s="74">
        <v>0.29908814589665655</v>
      </c>
    </row>
    <row r="17" spans="2:15" ht="14.5" customHeight="1">
      <c r="B17" s="70">
        <v>7</v>
      </c>
      <c r="C17" s="71" t="s">
        <v>11</v>
      </c>
      <c r="D17" s="72">
        <v>206</v>
      </c>
      <c r="E17" s="114">
        <v>5.6023932553712262E-2</v>
      </c>
      <c r="F17" s="72">
        <v>88</v>
      </c>
      <c r="G17" s="84">
        <v>3.8128249566724434E-2</v>
      </c>
      <c r="H17" s="74">
        <v>1.3409090909090908</v>
      </c>
      <c r="I17" s="95">
        <v>228</v>
      </c>
      <c r="J17" s="84">
        <v>-9.6491228070175405E-2</v>
      </c>
      <c r="K17" s="72">
        <v>1653</v>
      </c>
      <c r="L17" s="114">
        <v>5.0575204993268875E-2</v>
      </c>
      <c r="M17" s="72">
        <v>906</v>
      </c>
      <c r="N17" s="84">
        <v>4.3827399380804953E-2</v>
      </c>
      <c r="O17" s="74">
        <v>0.82450331125827825</v>
      </c>
    </row>
    <row r="18" spans="2:15">
      <c r="B18" s="182" t="s">
        <v>64</v>
      </c>
      <c r="C18" s="183"/>
      <c r="D18" s="45">
        <f>SUM(D11:D17)</f>
        <v>3604</v>
      </c>
      <c r="E18" s="29">
        <f>D18/D20</f>
        <v>0.98014685885232522</v>
      </c>
      <c r="F18" s="27">
        <f>SUM(F11:F17)</f>
        <v>2246</v>
      </c>
      <c r="G18" s="29">
        <f>F18/F20</f>
        <v>0.97313691507798961</v>
      </c>
      <c r="H18" s="43">
        <f>D18/F18-1</f>
        <v>0.60463045414069461</v>
      </c>
      <c r="I18" s="27">
        <f>SUM(I11:I17)</f>
        <v>2749</v>
      </c>
      <c r="J18" s="29">
        <f>D18/I18-1</f>
        <v>0.31102218988723163</v>
      </c>
      <c r="K18" s="27">
        <f>SUM(K11:K17)</f>
        <v>31970</v>
      </c>
      <c r="L18" s="29">
        <f>K18/K20</f>
        <v>0.97815444865989476</v>
      </c>
      <c r="M18" s="27">
        <f>SUM(M11:M17)</f>
        <v>20294</v>
      </c>
      <c r="N18" s="29">
        <f>M18/M20</f>
        <v>0.9817143962848297</v>
      </c>
      <c r="O18" s="43">
        <f>K18/M18-1</f>
        <v>0.57534246575342474</v>
      </c>
    </row>
    <row r="19" spans="2:15">
      <c r="B19" s="182" t="s">
        <v>30</v>
      </c>
      <c r="C19" s="183"/>
      <c r="D19" s="27">
        <f>D20-D18</f>
        <v>73</v>
      </c>
      <c r="E19" s="29">
        <f>D19/D20</f>
        <v>1.9853141147674735E-2</v>
      </c>
      <c r="F19" s="27">
        <f>F20-F18</f>
        <v>62</v>
      </c>
      <c r="G19" s="29">
        <f>F19/F20</f>
        <v>2.6863084922010397E-2</v>
      </c>
      <c r="H19" s="43">
        <f>D19/F19-1</f>
        <v>0.17741935483870974</v>
      </c>
      <c r="I19" s="27">
        <f>I20-I18</f>
        <v>82</v>
      </c>
      <c r="J19" s="29">
        <f>D19/I19-1</f>
        <v>-0.1097560975609756</v>
      </c>
      <c r="K19" s="27">
        <f>K20-K18</f>
        <v>714</v>
      </c>
      <c r="L19" s="44">
        <f>K19/K20</f>
        <v>2.1845551340105251E-2</v>
      </c>
      <c r="M19" s="27">
        <f>M20-M18</f>
        <v>378</v>
      </c>
      <c r="N19" s="29">
        <f>M19/M20</f>
        <v>1.8285603715170278E-2</v>
      </c>
      <c r="O19" s="43">
        <f>K19/M19-1</f>
        <v>0.88888888888888884</v>
      </c>
    </row>
    <row r="20" spans="2:15">
      <c r="B20" s="180" t="s">
        <v>31</v>
      </c>
      <c r="C20" s="181"/>
      <c r="D20" s="46">
        <v>3677</v>
      </c>
      <c r="E20" s="77">
        <v>1</v>
      </c>
      <c r="F20" s="46">
        <v>2308</v>
      </c>
      <c r="G20" s="78">
        <v>1</v>
      </c>
      <c r="H20" s="41">
        <v>0.59315424610051992</v>
      </c>
      <c r="I20" s="47">
        <v>2831</v>
      </c>
      <c r="J20" s="42">
        <v>0.29883433415754146</v>
      </c>
      <c r="K20" s="46">
        <v>32684</v>
      </c>
      <c r="L20" s="77">
        <v>1</v>
      </c>
      <c r="M20" s="46">
        <v>20672</v>
      </c>
      <c r="N20" s="78">
        <v>1</v>
      </c>
      <c r="O20" s="41">
        <v>0.58107585139318885</v>
      </c>
    </row>
    <row r="21" spans="2:15">
      <c r="B21" s="48" t="s">
        <v>44</v>
      </c>
    </row>
    <row r="22" spans="2:15">
      <c r="B22" s="139" t="s">
        <v>73</v>
      </c>
    </row>
    <row r="23" spans="2:15">
      <c r="B23" s="142" t="s">
        <v>74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4" priority="93" operator="lessThan">
      <formula>0</formula>
    </cfRule>
  </conditionalFormatting>
  <conditionalFormatting sqref="H19">
    <cfRule type="cellIs" dxfId="143" priority="94" operator="lessThan">
      <formula>0</formula>
    </cfRule>
  </conditionalFormatting>
  <conditionalFormatting sqref="J18:J19">
    <cfRule type="cellIs" dxfId="142" priority="92" operator="lessThan">
      <formula>0</formula>
    </cfRule>
  </conditionalFormatting>
  <conditionalFormatting sqref="O19">
    <cfRule type="cellIs" dxfId="141" priority="91" operator="lessThan">
      <formula>0</formula>
    </cfRule>
  </conditionalFormatting>
  <conditionalFormatting sqref="O18">
    <cfRule type="cellIs" dxfId="140" priority="90" operator="lessThan">
      <formula>0</formula>
    </cfRule>
  </conditionalFormatting>
  <conditionalFormatting sqref="O20 J20 H20">
    <cfRule type="cellIs" dxfId="139" priority="13" operator="lessThan">
      <formula>0</formula>
    </cfRule>
  </conditionalFormatting>
  <conditionalFormatting sqref="H11:H15 J11:J15 O11:O15">
    <cfRule type="cellIs" dxfId="138" priority="6" operator="lessThan">
      <formula>0</formula>
    </cfRule>
  </conditionalFormatting>
  <conditionalFormatting sqref="H16:H17 J16:J17 O16:O17">
    <cfRule type="cellIs" dxfId="137" priority="5" operator="lessThan">
      <formula>0</formula>
    </cfRule>
  </conditionalFormatting>
  <conditionalFormatting sqref="D11:E17 G11:J17 L11:L17 N11:O17">
    <cfRule type="cellIs" dxfId="136" priority="4" operator="equal">
      <formula>0</formula>
    </cfRule>
  </conditionalFormatting>
  <conditionalFormatting sqref="F11:F17">
    <cfRule type="cellIs" dxfId="135" priority="3" operator="equal">
      <formula>0</formula>
    </cfRule>
  </conditionalFormatting>
  <conditionalFormatting sqref="K11:K17">
    <cfRule type="cellIs" dxfId="134" priority="2" operator="equal">
      <formula>0</formula>
    </cfRule>
  </conditionalFormatting>
  <conditionalFormatting sqref="M11:M17">
    <cfRule type="cellIs" dxfId="13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44566</v>
      </c>
    </row>
    <row r="2" spans="2:15" ht="14.5" customHeight="1">
      <c r="B2" s="171" t="s">
        <v>20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 ht="14.5" customHeight="1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37</v>
      </c>
    </row>
    <row r="4" spans="2:15" ht="14.5" customHeight="1">
      <c r="B4" s="193" t="s">
        <v>22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4.5" customHeight="1">
      <c r="B7" s="185" t="s">
        <v>22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4.5" customHeight="1">
      <c r="B8" s="185"/>
      <c r="C8" s="199"/>
      <c r="D8" s="160" t="s">
        <v>26</v>
      </c>
      <c r="E8" s="156" t="s">
        <v>2</v>
      </c>
      <c r="F8" s="159" t="s">
        <v>26</v>
      </c>
      <c r="G8" s="52" t="s">
        <v>2</v>
      </c>
      <c r="H8" s="187" t="s">
        <v>27</v>
      </c>
      <c r="I8" s="53" t="s">
        <v>26</v>
      </c>
      <c r="J8" s="189" t="s">
        <v>90</v>
      </c>
      <c r="K8" s="160" t="s">
        <v>26</v>
      </c>
      <c r="L8" s="51" t="s">
        <v>2</v>
      </c>
      <c r="M8" s="159" t="s">
        <v>26</v>
      </c>
      <c r="N8" s="51" t="s">
        <v>2</v>
      </c>
      <c r="O8" s="191" t="s">
        <v>27</v>
      </c>
    </row>
    <row r="9" spans="2:15" ht="14.5" customHeight="1">
      <c r="B9" s="186"/>
      <c r="C9" s="200"/>
      <c r="D9" s="157" t="s">
        <v>28</v>
      </c>
      <c r="E9" s="158" t="s">
        <v>29</v>
      </c>
      <c r="F9" s="49" t="s">
        <v>28</v>
      </c>
      <c r="G9" s="50" t="s">
        <v>29</v>
      </c>
      <c r="H9" s="188"/>
      <c r="I9" s="54" t="s">
        <v>28</v>
      </c>
      <c r="J9" s="190"/>
      <c r="K9" s="157" t="s">
        <v>28</v>
      </c>
      <c r="L9" s="158" t="s">
        <v>29</v>
      </c>
      <c r="M9" s="49" t="s">
        <v>28</v>
      </c>
      <c r="N9" s="158" t="s">
        <v>29</v>
      </c>
      <c r="O9" s="192"/>
    </row>
    <row r="10" spans="2:15" ht="14.5" customHeight="1">
      <c r="B10" s="70"/>
      <c r="C10" s="63" t="s">
        <v>12</v>
      </c>
      <c r="D10" s="79">
        <v>140</v>
      </c>
      <c r="E10" s="65">
        <v>0.5</v>
      </c>
      <c r="F10" s="80">
        <v>127</v>
      </c>
      <c r="G10" s="66">
        <v>0.41776315789473684</v>
      </c>
      <c r="H10" s="67">
        <v>0.10236220472440949</v>
      </c>
      <c r="I10" s="80">
        <v>107</v>
      </c>
      <c r="J10" s="69">
        <v>0.30841121495327095</v>
      </c>
      <c r="K10" s="79">
        <v>1101</v>
      </c>
      <c r="L10" s="65">
        <v>0.44395161290322582</v>
      </c>
      <c r="M10" s="80">
        <v>1023</v>
      </c>
      <c r="N10" s="66">
        <v>0.4310998735777497</v>
      </c>
      <c r="O10" s="67">
        <v>7.6246334310850372E-2</v>
      </c>
    </row>
    <row r="11" spans="2:15" ht="14.5" customHeight="1">
      <c r="B11" s="70"/>
      <c r="C11" s="71" t="s">
        <v>4</v>
      </c>
      <c r="D11" s="81">
        <v>42</v>
      </c>
      <c r="E11" s="73">
        <v>0.15</v>
      </c>
      <c r="F11" s="82">
        <v>68</v>
      </c>
      <c r="G11" s="83">
        <v>0.22368421052631579</v>
      </c>
      <c r="H11" s="74">
        <v>-0.38235294117647056</v>
      </c>
      <c r="I11" s="82">
        <v>38</v>
      </c>
      <c r="J11" s="84">
        <v>0.10526315789473695</v>
      </c>
      <c r="K11" s="81">
        <v>492</v>
      </c>
      <c r="L11" s="73">
        <v>0.19838709677419356</v>
      </c>
      <c r="M11" s="82">
        <v>527</v>
      </c>
      <c r="N11" s="83">
        <v>0.22208175305520439</v>
      </c>
      <c r="O11" s="74">
        <v>-6.6413662239089177E-2</v>
      </c>
    </row>
    <row r="12" spans="2:15" ht="14.5" customHeight="1">
      <c r="B12" s="70"/>
      <c r="C12" s="71" t="s">
        <v>9</v>
      </c>
      <c r="D12" s="81">
        <v>45</v>
      </c>
      <c r="E12" s="73">
        <v>0.16071428571428573</v>
      </c>
      <c r="F12" s="82">
        <v>55</v>
      </c>
      <c r="G12" s="83">
        <v>0.18092105263157895</v>
      </c>
      <c r="H12" s="74">
        <v>-0.18181818181818177</v>
      </c>
      <c r="I12" s="82">
        <v>18</v>
      </c>
      <c r="J12" s="84">
        <v>1.5</v>
      </c>
      <c r="K12" s="81">
        <v>435</v>
      </c>
      <c r="L12" s="73">
        <v>0.17540322580645162</v>
      </c>
      <c r="M12" s="82">
        <v>443</v>
      </c>
      <c r="N12" s="83">
        <v>0.18668352296670881</v>
      </c>
      <c r="O12" s="74">
        <v>-1.8058690744920947E-2</v>
      </c>
    </row>
    <row r="13" spans="2:15" ht="14.5" customHeight="1">
      <c r="B13" s="70"/>
      <c r="C13" s="71" t="s">
        <v>42</v>
      </c>
      <c r="D13" s="81">
        <v>9</v>
      </c>
      <c r="E13" s="73">
        <v>3.214285714285714E-2</v>
      </c>
      <c r="F13" s="82">
        <v>6</v>
      </c>
      <c r="G13" s="83">
        <v>1.9736842105263157E-2</v>
      </c>
      <c r="H13" s="74">
        <v>0.5</v>
      </c>
      <c r="I13" s="82">
        <v>7</v>
      </c>
      <c r="J13" s="84">
        <v>0.28571428571428581</v>
      </c>
      <c r="K13" s="81">
        <v>116</v>
      </c>
      <c r="L13" s="73">
        <v>4.6774193548387098E-2</v>
      </c>
      <c r="M13" s="82">
        <v>102</v>
      </c>
      <c r="N13" s="83">
        <v>4.2983565107458911E-2</v>
      </c>
      <c r="O13" s="74">
        <v>0.13725490196078427</v>
      </c>
    </row>
    <row r="14" spans="2:15" ht="14.5" customHeight="1">
      <c r="B14" s="111"/>
      <c r="C14" s="71" t="s">
        <v>3</v>
      </c>
      <c r="D14" s="81">
        <v>20</v>
      </c>
      <c r="E14" s="73">
        <v>7.1428571428571425E-2</v>
      </c>
      <c r="F14" s="82">
        <v>4</v>
      </c>
      <c r="G14" s="83">
        <v>1.3157894736842105E-2</v>
      </c>
      <c r="H14" s="74">
        <v>4</v>
      </c>
      <c r="I14" s="82">
        <v>11</v>
      </c>
      <c r="J14" s="84">
        <v>0.81818181818181812</v>
      </c>
      <c r="K14" s="81">
        <v>110</v>
      </c>
      <c r="L14" s="73">
        <v>4.4354838709677422E-2</v>
      </c>
      <c r="M14" s="82">
        <v>112</v>
      </c>
      <c r="N14" s="83">
        <v>4.71976401179941E-2</v>
      </c>
      <c r="O14" s="74">
        <v>-1.7857142857142905E-2</v>
      </c>
    </row>
    <row r="15" spans="2:15" ht="14.5" customHeight="1">
      <c r="B15" s="70"/>
      <c r="C15" s="71" t="s">
        <v>11</v>
      </c>
      <c r="D15" s="81">
        <v>7</v>
      </c>
      <c r="E15" s="73">
        <v>2.5000000000000001E-2</v>
      </c>
      <c r="F15" s="82">
        <v>13</v>
      </c>
      <c r="G15" s="83">
        <v>4.2763157894736843E-2</v>
      </c>
      <c r="H15" s="74">
        <v>-0.46153846153846156</v>
      </c>
      <c r="I15" s="82">
        <v>11</v>
      </c>
      <c r="J15" s="84">
        <v>-0.36363636363636365</v>
      </c>
      <c r="K15" s="81">
        <v>73</v>
      </c>
      <c r="L15" s="73">
        <v>2.9435483870967741E-2</v>
      </c>
      <c r="M15" s="82">
        <v>66</v>
      </c>
      <c r="N15" s="83">
        <v>2.7812895069532238E-2</v>
      </c>
      <c r="O15" s="74">
        <v>0.10606060606060597</v>
      </c>
    </row>
    <row r="16" spans="2:15" ht="14.5" customHeight="1">
      <c r="B16" s="70"/>
      <c r="C16" s="71" t="s">
        <v>17</v>
      </c>
      <c r="D16" s="81">
        <v>3</v>
      </c>
      <c r="E16" s="73">
        <v>1.0714285714285714E-2</v>
      </c>
      <c r="F16" s="82">
        <v>1</v>
      </c>
      <c r="G16" s="83">
        <v>3.2894736842105261E-3</v>
      </c>
      <c r="H16" s="74">
        <v>2</v>
      </c>
      <c r="I16" s="82">
        <v>9</v>
      </c>
      <c r="J16" s="84">
        <v>-0.66666666666666674</v>
      </c>
      <c r="K16" s="81">
        <v>32</v>
      </c>
      <c r="L16" s="73">
        <v>1.2903225806451613E-2</v>
      </c>
      <c r="M16" s="82">
        <v>16</v>
      </c>
      <c r="N16" s="83">
        <v>6.7425200168563003E-3</v>
      </c>
      <c r="O16" s="74">
        <v>1</v>
      </c>
    </row>
    <row r="17" spans="2:15" ht="14.5" customHeight="1">
      <c r="B17" s="128"/>
      <c r="C17" s="85" t="s">
        <v>30</v>
      </c>
      <c r="D17" s="86">
        <v>14</v>
      </c>
      <c r="E17" s="87">
        <v>0.05</v>
      </c>
      <c r="F17" s="86">
        <v>30</v>
      </c>
      <c r="G17" s="87">
        <v>9.8684210526315791E-2</v>
      </c>
      <c r="H17" s="88">
        <v>-0.53333333333333333</v>
      </c>
      <c r="I17" s="86">
        <v>19</v>
      </c>
      <c r="J17" s="87">
        <v>9.004739336492891E-2</v>
      </c>
      <c r="K17" s="86">
        <v>121</v>
      </c>
      <c r="L17" s="87">
        <v>4.8790322580645161E-2</v>
      </c>
      <c r="M17" s="86">
        <v>84</v>
      </c>
      <c r="N17" s="87">
        <v>3.5398230088495575E-2</v>
      </c>
      <c r="O17" s="89">
        <v>0.44047619047619047</v>
      </c>
    </row>
    <row r="18" spans="2:15" ht="14.5" customHeight="1">
      <c r="B18" s="23" t="s">
        <v>5</v>
      </c>
      <c r="C18" s="90" t="s">
        <v>31</v>
      </c>
      <c r="D18" s="91">
        <v>280</v>
      </c>
      <c r="E18" s="15">
        <v>0.99999999999999978</v>
      </c>
      <c r="F18" s="91">
        <v>304</v>
      </c>
      <c r="G18" s="15">
        <v>0.99999999999999989</v>
      </c>
      <c r="H18" s="16">
        <v>-7.8947368421052655E-2</v>
      </c>
      <c r="I18" s="91">
        <v>211</v>
      </c>
      <c r="J18" s="17">
        <v>0.32701421800947861</v>
      </c>
      <c r="K18" s="91">
        <v>2480</v>
      </c>
      <c r="L18" s="15">
        <v>0.99999999999999989</v>
      </c>
      <c r="M18" s="91">
        <v>2373</v>
      </c>
      <c r="N18" s="17">
        <v>1.0000000000000004</v>
      </c>
      <c r="O18" s="19">
        <v>4.509060261272646E-2</v>
      </c>
    </row>
    <row r="19" spans="2:15" ht="14.5" customHeight="1">
      <c r="B19" s="70"/>
      <c r="C19" s="63" t="s">
        <v>3</v>
      </c>
      <c r="D19" s="79">
        <v>570</v>
      </c>
      <c r="E19" s="65">
        <v>0.16794342958161462</v>
      </c>
      <c r="F19" s="80">
        <v>398</v>
      </c>
      <c r="G19" s="66">
        <v>0.19870194707938094</v>
      </c>
      <c r="H19" s="67">
        <v>0.4321608040201006</v>
      </c>
      <c r="I19" s="80">
        <v>642</v>
      </c>
      <c r="J19" s="69">
        <v>-0.11214953271028039</v>
      </c>
      <c r="K19" s="79">
        <v>7348</v>
      </c>
      <c r="L19" s="65">
        <v>0.2436420305713054</v>
      </c>
      <c r="M19" s="80">
        <v>4326</v>
      </c>
      <c r="N19" s="66">
        <v>0.23652268999453252</v>
      </c>
      <c r="O19" s="67">
        <v>0.69856680536292193</v>
      </c>
    </row>
    <row r="20" spans="2:15" ht="14.5" customHeight="1">
      <c r="B20" s="70"/>
      <c r="C20" s="71" t="s">
        <v>8</v>
      </c>
      <c r="D20" s="81">
        <v>873</v>
      </c>
      <c r="E20" s="73">
        <v>0.25721862109605187</v>
      </c>
      <c r="F20" s="82">
        <v>305</v>
      </c>
      <c r="G20" s="83">
        <v>0.15227159261108336</v>
      </c>
      <c r="H20" s="74">
        <v>1.8622950819672131</v>
      </c>
      <c r="I20" s="82">
        <v>476</v>
      </c>
      <c r="J20" s="84">
        <v>0.83403361344537807</v>
      </c>
      <c r="K20" s="81">
        <v>5544</v>
      </c>
      <c r="L20" s="73">
        <v>0.18382572366457775</v>
      </c>
      <c r="M20" s="82">
        <v>3420</v>
      </c>
      <c r="N20" s="83">
        <v>0.18698742482230726</v>
      </c>
      <c r="O20" s="74">
        <v>0.6210526315789473</v>
      </c>
    </row>
    <row r="21" spans="2:15" ht="14.5" customHeight="1">
      <c r="B21" s="70"/>
      <c r="C21" s="71" t="s">
        <v>9</v>
      </c>
      <c r="D21" s="81">
        <v>497</v>
      </c>
      <c r="E21" s="73">
        <v>0.14643488509133765</v>
      </c>
      <c r="F21" s="82">
        <v>484</v>
      </c>
      <c r="G21" s="83">
        <v>0.24163754368447329</v>
      </c>
      <c r="H21" s="74">
        <v>2.6859504132231482E-2</v>
      </c>
      <c r="I21" s="82">
        <v>370</v>
      </c>
      <c r="J21" s="84">
        <v>0.34324324324324329</v>
      </c>
      <c r="K21" s="81">
        <v>5008</v>
      </c>
      <c r="L21" s="73">
        <v>0.16605325110249014</v>
      </c>
      <c r="M21" s="82">
        <v>2913</v>
      </c>
      <c r="N21" s="83">
        <v>0.15926735921268453</v>
      </c>
      <c r="O21" s="74">
        <v>0.7191898386543083</v>
      </c>
    </row>
    <row r="22" spans="2:15" ht="14.5" customHeight="1">
      <c r="B22" s="70"/>
      <c r="C22" s="71" t="s">
        <v>4</v>
      </c>
      <c r="D22" s="81">
        <v>614</v>
      </c>
      <c r="E22" s="73">
        <v>0.18090748379493224</v>
      </c>
      <c r="F22" s="82">
        <v>354</v>
      </c>
      <c r="G22" s="83">
        <v>0.17673489765351971</v>
      </c>
      <c r="H22" s="74">
        <v>0.73446327683615809</v>
      </c>
      <c r="I22" s="82">
        <v>374</v>
      </c>
      <c r="J22" s="84">
        <v>0.64171122994652396</v>
      </c>
      <c r="K22" s="81">
        <v>4628</v>
      </c>
      <c r="L22" s="73">
        <v>0.15345336383832356</v>
      </c>
      <c r="M22" s="82">
        <v>2975</v>
      </c>
      <c r="N22" s="83">
        <v>0.16265718972115911</v>
      </c>
      <c r="O22" s="74">
        <v>0.55563025210084027</v>
      </c>
    </row>
    <row r="23" spans="2:15" ht="14.5" customHeight="1">
      <c r="B23" s="111"/>
      <c r="C23" s="71" t="s">
        <v>10</v>
      </c>
      <c r="D23" s="81">
        <v>488</v>
      </c>
      <c r="E23" s="73">
        <v>0.14378314672952269</v>
      </c>
      <c r="F23" s="82">
        <v>259</v>
      </c>
      <c r="G23" s="83">
        <v>0.1293060409385921</v>
      </c>
      <c r="H23" s="74">
        <v>0.88416988416988418</v>
      </c>
      <c r="I23" s="82">
        <v>396</v>
      </c>
      <c r="J23" s="84">
        <v>0.23232323232323226</v>
      </c>
      <c r="K23" s="81">
        <v>4575</v>
      </c>
      <c r="L23" s="73">
        <v>0.15169601114095296</v>
      </c>
      <c r="M23" s="82">
        <v>3006</v>
      </c>
      <c r="N23" s="83">
        <v>0.1643521049753964</v>
      </c>
      <c r="O23" s="74">
        <v>0.52195608782435121</v>
      </c>
    </row>
    <row r="24" spans="2:15" ht="14.5" customHeight="1">
      <c r="B24" s="70"/>
      <c r="C24" s="71" t="s">
        <v>11</v>
      </c>
      <c r="D24" s="81">
        <v>199</v>
      </c>
      <c r="E24" s="73">
        <v>5.8632881555686509E-2</v>
      </c>
      <c r="F24" s="82">
        <v>75</v>
      </c>
      <c r="G24" s="83">
        <v>3.7443834248627059E-2</v>
      </c>
      <c r="H24" s="74">
        <v>1.6533333333333333</v>
      </c>
      <c r="I24" s="82">
        <v>215</v>
      </c>
      <c r="J24" s="84">
        <v>-7.441860465116279E-2</v>
      </c>
      <c r="K24" s="81">
        <v>1572</v>
      </c>
      <c r="L24" s="73">
        <v>5.2123744155973338E-2</v>
      </c>
      <c r="M24" s="82">
        <v>840</v>
      </c>
      <c r="N24" s="83">
        <v>4.5926735921268454E-2</v>
      </c>
      <c r="O24" s="74">
        <v>0.87142857142857144</v>
      </c>
    </row>
    <row r="25" spans="2:15" ht="14.5" customHeight="1">
      <c r="B25" s="70"/>
      <c r="C25" s="71" t="s">
        <v>12</v>
      </c>
      <c r="D25" s="81">
        <v>103</v>
      </c>
      <c r="E25" s="73">
        <v>3.0347672362993516E-2</v>
      </c>
      <c r="F25" s="82">
        <v>92</v>
      </c>
      <c r="G25" s="83">
        <v>4.593110334498253E-2</v>
      </c>
      <c r="H25" s="74">
        <v>0.11956521739130443</v>
      </c>
      <c r="I25" s="82">
        <v>86</v>
      </c>
      <c r="J25" s="84">
        <v>0.19767441860465107</v>
      </c>
      <c r="K25" s="81">
        <v>1031</v>
      </c>
      <c r="L25" s="73">
        <v>3.4185483603567761E-2</v>
      </c>
      <c r="M25" s="82">
        <v>620</v>
      </c>
      <c r="N25" s="83">
        <v>3.3898305084745763E-2</v>
      </c>
      <c r="O25" s="74">
        <v>0.66290322580645156</v>
      </c>
    </row>
    <row r="26" spans="2:15" ht="14.5" customHeight="1">
      <c r="B26" s="70"/>
      <c r="C26" s="71" t="s">
        <v>66</v>
      </c>
      <c r="D26" s="81">
        <v>43</v>
      </c>
      <c r="E26" s="73">
        <v>1.2669416617560401E-2</v>
      </c>
      <c r="F26" s="82">
        <v>29</v>
      </c>
      <c r="G26" s="83">
        <v>1.4478282576135796E-2</v>
      </c>
      <c r="H26" s="74">
        <v>0.48275862068965525</v>
      </c>
      <c r="I26" s="82">
        <v>53</v>
      </c>
      <c r="J26" s="84">
        <v>-0.18867924528301883</v>
      </c>
      <c r="K26" s="81">
        <v>420</v>
      </c>
      <c r="L26" s="73">
        <v>1.3926191186710435E-2</v>
      </c>
      <c r="M26" s="82">
        <v>146</v>
      </c>
      <c r="N26" s="83">
        <v>7.9825041006014209E-3</v>
      </c>
      <c r="O26" s="74">
        <v>1.8767123287671232</v>
      </c>
    </row>
    <row r="27" spans="2:15" ht="14.5" customHeight="1">
      <c r="B27" s="128"/>
      <c r="C27" s="85" t="s">
        <v>30</v>
      </c>
      <c r="D27" s="86">
        <v>7</v>
      </c>
      <c r="E27" s="87">
        <v>2.0624631703005302E-3</v>
      </c>
      <c r="F27" s="86">
        <v>7</v>
      </c>
      <c r="G27" s="92">
        <v>3.4947578632051925E-3</v>
      </c>
      <c r="H27" s="88">
        <v>0</v>
      </c>
      <c r="I27" s="86">
        <v>3</v>
      </c>
      <c r="J27" s="93">
        <v>1.3333333333333335</v>
      </c>
      <c r="K27" s="86">
        <v>33</v>
      </c>
      <c r="L27" s="92">
        <v>1.0942007360986771E-3</v>
      </c>
      <c r="M27" s="86">
        <v>44</v>
      </c>
      <c r="N27" s="92">
        <v>2.405686167304538E-3</v>
      </c>
      <c r="O27" s="89">
        <v>-0.25</v>
      </c>
    </row>
    <row r="28" spans="2:15" ht="14.5" customHeight="1">
      <c r="B28" s="22" t="s">
        <v>6</v>
      </c>
      <c r="C28" s="90" t="s">
        <v>31</v>
      </c>
      <c r="D28" s="34">
        <v>3394</v>
      </c>
      <c r="E28" s="15">
        <v>1</v>
      </c>
      <c r="F28" s="34">
        <v>2003</v>
      </c>
      <c r="G28" s="15">
        <v>1</v>
      </c>
      <c r="H28" s="16">
        <v>0.69445831253120316</v>
      </c>
      <c r="I28" s="34">
        <v>2615</v>
      </c>
      <c r="J28" s="17">
        <v>0.29789674952198864</v>
      </c>
      <c r="K28" s="34">
        <v>30159</v>
      </c>
      <c r="L28" s="15">
        <v>0.99999999999999989</v>
      </c>
      <c r="M28" s="34">
        <v>18290</v>
      </c>
      <c r="N28" s="17">
        <v>1.0000000000000002</v>
      </c>
      <c r="O28" s="19">
        <v>0.64893384363039908</v>
      </c>
    </row>
    <row r="29" spans="2:15" ht="14.5" customHeight="1">
      <c r="B29" s="22" t="s">
        <v>53</v>
      </c>
      <c r="C29" s="90" t="s">
        <v>31</v>
      </c>
      <c r="D29" s="91">
        <v>3</v>
      </c>
      <c r="E29" s="15">
        <v>1</v>
      </c>
      <c r="F29" s="91">
        <v>1</v>
      </c>
      <c r="G29" s="15">
        <v>1</v>
      </c>
      <c r="H29" s="16">
        <v>2</v>
      </c>
      <c r="I29" s="91">
        <v>5</v>
      </c>
      <c r="J29" s="17">
        <v>-0.4</v>
      </c>
      <c r="K29" s="91">
        <v>45</v>
      </c>
      <c r="L29" s="15">
        <v>1</v>
      </c>
      <c r="M29" s="91">
        <v>9</v>
      </c>
      <c r="N29" s="17">
        <v>1</v>
      </c>
      <c r="O29" s="19">
        <v>4</v>
      </c>
    </row>
    <row r="30" spans="2:15" ht="14.5" customHeight="1">
      <c r="B30" s="23"/>
      <c r="C30" s="94" t="s">
        <v>31</v>
      </c>
      <c r="D30" s="35">
        <v>3677</v>
      </c>
      <c r="E30" s="10">
        <v>1</v>
      </c>
      <c r="F30" s="35">
        <v>2308</v>
      </c>
      <c r="G30" s="10">
        <v>1</v>
      </c>
      <c r="H30" s="11">
        <v>0.59315424610051992</v>
      </c>
      <c r="I30" s="35">
        <v>2831</v>
      </c>
      <c r="J30" s="12">
        <v>0.29883433415754146</v>
      </c>
      <c r="K30" s="35">
        <v>32684</v>
      </c>
      <c r="L30" s="10">
        <v>1</v>
      </c>
      <c r="M30" s="35">
        <v>20672</v>
      </c>
      <c r="N30" s="10">
        <v>1</v>
      </c>
      <c r="O30" s="20">
        <v>0.58107585139318885</v>
      </c>
    </row>
    <row r="31" spans="2:15" ht="14.5" customHeight="1">
      <c r="B31" s="139" t="s">
        <v>73</v>
      </c>
      <c r="C31" s="141"/>
      <c r="D31" s="139"/>
      <c r="E31" s="139"/>
      <c r="F31" s="139"/>
      <c r="G31" s="139"/>
    </row>
    <row r="32" spans="2:15">
      <c r="B32" s="142" t="s">
        <v>74</v>
      </c>
      <c r="C32" s="139"/>
      <c r="D32" s="139"/>
      <c r="E32" s="139"/>
      <c r="F32" s="139"/>
      <c r="G32" s="139"/>
    </row>
    <row r="34" spans="2:15">
      <c r="B34" s="171" t="s">
        <v>40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1"/>
    </row>
    <row r="35" spans="2:15">
      <c r="B35" s="172" t="s">
        <v>41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37</v>
      </c>
    </row>
    <row r="36" spans="2:15" ht="14.5" customHeight="1">
      <c r="B36" s="193" t="s">
        <v>22</v>
      </c>
      <c r="C36" s="193" t="s">
        <v>1</v>
      </c>
      <c r="D36" s="176" t="s">
        <v>85</v>
      </c>
      <c r="E36" s="167"/>
      <c r="F36" s="167"/>
      <c r="G36" s="167"/>
      <c r="H36" s="177"/>
      <c r="I36" s="167" t="s">
        <v>83</v>
      </c>
      <c r="J36" s="167"/>
      <c r="K36" s="176" t="s">
        <v>86</v>
      </c>
      <c r="L36" s="167"/>
      <c r="M36" s="167"/>
      <c r="N36" s="167"/>
      <c r="O36" s="177"/>
    </row>
    <row r="37" spans="2:15" ht="14.5" customHeight="1">
      <c r="B37" s="194"/>
      <c r="C37" s="194"/>
      <c r="D37" s="173" t="s">
        <v>87</v>
      </c>
      <c r="E37" s="174"/>
      <c r="F37" s="174"/>
      <c r="G37" s="174"/>
      <c r="H37" s="175"/>
      <c r="I37" s="174" t="s">
        <v>84</v>
      </c>
      <c r="J37" s="174"/>
      <c r="K37" s="173" t="s">
        <v>88</v>
      </c>
      <c r="L37" s="174"/>
      <c r="M37" s="174"/>
      <c r="N37" s="174"/>
      <c r="O37" s="175"/>
    </row>
    <row r="38" spans="2:15" ht="14.5" customHeight="1">
      <c r="B38" s="194"/>
      <c r="C38" s="201"/>
      <c r="D38" s="165">
        <v>2021</v>
      </c>
      <c r="E38" s="168"/>
      <c r="F38" s="178">
        <v>2020</v>
      </c>
      <c r="G38" s="178"/>
      <c r="H38" s="195" t="s">
        <v>23</v>
      </c>
      <c r="I38" s="197">
        <v>2021</v>
      </c>
      <c r="J38" s="165" t="s">
        <v>89</v>
      </c>
      <c r="K38" s="165">
        <v>2021</v>
      </c>
      <c r="L38" s="168"/>
      <c r="M38" s="178">
        <v>2020</v>
      </c>
      <c r="N38" s="168"/>
      <c r="O38" s="184" t="s">
        <v>23</v>
      </c>
    </row>
    <row r="39" spans="2:15" ht="18.75" customHeight="1">
      <c r="B39" s="185" t="s">
        <v>22</v>
      </c>
      <c r="C39" s="199" t="s">
        <v>25</v>
      </c>
      <c r="D39" s="169"/>
      <c r="E39" s="170"/>
      <c r="F39" s="179"/>
      <c r="G39" s="179"/>
      <c r="H39" s="196"/>
      <c r="I39" s="198"/>
      <c r="J39" s="166"/>
      <c r="K39" s="169"/>
      <c r="L39" s="170"/>
      <c r="M39" s="179"/>
      <c r="N39" s="170"/>
      <c r="O39" s="184"/>
    </row>
    <row r="40" spans="2:15" ht="14.5" customHeight="1">
      <c r="B40" s="185"/>
      <c r="C40" s="199"/>
      <c r="D40" s="160" t="s">
        <v>26</v>
      </c>
      <c r="E40" s="156" t="s">
        <v>2</v>
      </c>
      <c r="F40" s="159" t="s">
        <v>26</v>
      </c>
      <c r="G40" s="52" t="s">
        <v>2</v>
      </c>
      <c r="H40" s="187" t="s">
        <v>27</v>
      </c>
      <c r="I40" s="53" t="s">
        <v>26</v>
      </c>
      <c r="J40" s="189" t="s">
        <v>90</v>
      </c>
      <c r="K40" s="160" t="s">
        <v>26</v>
      </c>
      <c r="L40" s="51" t="s">
        <v>2</v>
      </c>
      <c r="M40" s="159" t="s">
        <v>26</v>
      </c>
      <c r="N40" s="51" t="s">
        <v>2</v>
      </c>
      <c r="O40" s="191" t="s">
        <v>27</v>
      </c>
    </row>
    <row r="41" spans="2:15" ht="25">
      <c r="B41" s="186"/>
      <c r="C41" s="200"/>
      <c r="D41" s="157" t="s">
        <v>28</v>
      </c>
      <c r="E41" s="158" t="s">
        <v>29</v>
      </c>
      <c r="F41" s="49" t="s">
        <v>28</v>
      </c>
      <c r="G41" s="50" t="s">
        <v>29</v>
      </c>
      <c r="H41" s="188"/>
      <c r="I41" s="54" t="s">
        <v>28</v>
      </c>
      <c r="J41" s="190"/>
      <c r="K41" s="157" t="s">
        <v>28</v>
      </c>
      <c r="L41" s="158" t="s">
        <v>29</v>
      </c>
      <c r="M41" s="49" t="s">
        <v>28</v>
      </c>
      <c r="N41" s="158" t="s">
        <v>29</v>
      </c>
      <c r="O41" s="192"/>
    </row>
    <row r="42" spans="2:15">
      <c r="B42" s="70"/>
      <c r="C42" s="63" t="s">
        <v>12</v>
      </c>
      <c r="D42" s="79">
        <v>0</v>
      </c>
      <c r="E42" s="65">
        <v>0</v>
      </c>
      <c r="F42" s="80"/>
      <c r="G42" s="66"/>
      <c r="H42" s="67"/>
      <c r="I42" s="80"/>
      <c r="J42" s="69"/>
      <c r="K42" s="79">
        <v>2</v>
      </c>
      <c r="L42" s="65">
        <v>0.66666666666666663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4</v>
      </c>
      <c r="D43" s="81">
        <v>1</v>
      </c>
      <c r="E43" s="73">
        <v>1</v>
      </c>
      <c r="F43" s="226"/>
      <c r="G43" s="227"/>
      <c r="H43" s="74"/>
      <c r="I43" s="226"/>
      <c r="J43" s="76"/>
      <c r="K43" s="81">
        <v>1</v>
      </c>
      <c r="L43" s="73">
        <v>0.33333333333333331</v>
      </c>
      <c r="M43" s="226">
        <v>0</v>
      </c>
      <c r="N43" s="227">
        <v>0</v>
      </c>
      <c r="O43" s="74"/>
    </row>
    <row r="44" spans="2:15">
      <c r="B44" s="70"/>
      <c r="C44" s="71" t="s">
        <v>9</v>
      </c>
      <c r="D44" s="81">
        <v>0</v>
      </c>
      <c r="E44" s="73">
        <v>0</v>
      </c>
      <c r="F44" s="82"/>
      <c r="G44" s="83"/>
      <c r="H44" s="74"/>
      <c r="I44" s="82"/>
      <c r="J44" s="84"/>
      <c r="K44" s="81">
        <v>0</v>
      </c>
      <c r="L44" s="73">
        <v>0</v>
      </c>
      <c r="M44" s="82">
        <v>1</v>
      </c>
      <c r="N44" s="83">
        <v>0.5</v>
      </c>
      <c r="O44" s="74">
        <v>-1</v>
      </c>
    </row>
    <row r="45" spans="2:15">
      <c r="B45" s="22" t="s">
        <v>5</v>
      </c>
      <c r="C45" s="90" t="s">
        <v>31</v>
      </c>
      <c r="D45" s="34">
        <v>1</v>
      </c>
      <c r="E45" s="15">
        <v>1</v>
      </c>
      <c r="F45" s="34">
        <v>0</v>
      </c>
      <c r="G45" s="15">
        <v>0</v>
      </c>
      <c r="H45" s="16"/>
      <c r="I45" s="34">
        <v>0</v>
      </c>
      <c r="J45" s="17">
        <v>0</v>
      </c>
      <c r="K45" s="34">
        <v>3</v>
      </c>
      <c r="L45" s="15">
        <v>1</v>
      </c>
      <c r="M45" s="34">
        <v>2</v>
      </c>
      <c r="N45" s="17">
        <v>1</v>
      </c>
      <c r="O45" s="19">
        <v>0.5</v>
      </c>
    </row>
    <row r="46" spans="2:15">
      <c r="B46" s="70"/>
      <c r="C46" s="63" t="s">
        <v>3</v>
      </c>
      <c r="D46" s="79">
        <v>482</v>
      </c>
      <c r="E46" s="65">
        <v>0.17457442955450925</v>
      </c>
      <c r="F46" s="80">
        <v>356</v>
      </c>
      <c r="G46" s="66">
        <v>0.22952933591231464</v>
      </c>
      <c r="H46" s="67">
        <v>0.35393258426966301</v>
      </c>
      <c r="I46" s="80">
        <v>567</v>
      </c>
      <c r="J46" s="69">
        <v>-0.14991181657848329</v>
      </c>
      <c r="K46" s="79">
        <v>6445</v>
      </c>
      <c r="L46" s="65">
        <v>0.25893933306548816</v>
      </c>
      <c r="M46" s="80">
        <v>3812</v>
      </c>
      <c r="N46" s="66">
        <v>0.26353266505357759</v>
      </c>
      <c r="O46" s="67">
        <v>0.69071353620146914</v>
      </c>
    </row>
    <row r="47" spans="2:15">
      <c r="B47" s="70"/>
      <c r="C47" s="71" t="s">
        <v>8</v>
      </c>
      <c r="D47" s="81">
        <v>771</v>
      </c>
      <c r="E47" s="73">
        <v>0.27924664976457803</v>
      </c>
      <c r="F47" s="82">
        <v>231</v>
      </c>
      <c r="G47" s="83">
        <v>0.14893617021276595</v>
      </c>
      <c r="H47" s="74">
        <v>2.3376623376623376</v>
      </c>
      <c r="I47" s="82">
        <v>367</v>
      </c>
      <c r="J47" s="84">
        <v>1.1008174386920979</v>
      </c>
      <c r="K47" s="81">
        <v>4676</v>
      </c>
      <c r="L47" s="73">
        <v>0.18786661309762956</v>
      </c>
      <c r="M47" s="82">
        <v>2644</v>
      </c>
      <c r="N47" s="83">
        <v>0.18278603525751816</v>
      </c>
      <c r="O47" s="74">
        <v>0.76853252647503778</v>
      </c>
    </row>
    <row r="48" spans="2:15">
      <c r="B48" s="70"/>
      <c r="C48" s="71" t="s">
        <v>9</v>
      </c>
      <c r="D48" s="81">
        <v>417</v>
      </c>
      <c r="E48" s="73">
        <v>0.15103223469757335</v>
      </c>
      <c r="F48" s="82">
        <v>415</v>
      </c>
      <c r="G48" s="83">
        <v>0.26756931012250162</v>
      </c>
      <c r="H48" s="74">
        <v>4.8192771084336616E-3</v>
      </c>
      <c r="I48" s="82">
        <v>305</v>
      </c>
      <c r="J48" s="84">
        <v>0.36721311475409846</v>
      </c>
      <c r="K48" s="81">
        <v>4150</v>
      </c>
      <c r="L48" s="73">
        <v>0.16673362796303737</v>
      </c>
      <c r="M48" s="82">
        <v>2226</v>
      </c>
      <c r="N48" s="83">
        <v>0.15388869685447631</v>
      </c>
      <c r="O48" s="74">
        <v>0.86433063791554354</v>
      </c>
    </row>
    <row r="49" spans="2:15">
      <c r="B49" s="70"/>
      <c r="C49" s="71" t="s">
        <v>4</v>
      </c>
      <c r="D49" s="81">
        <v>500</v>
      </c>
      <c r="E49" s="73">
        <v>0.18109380659181457</v>
      </c>
      <c r="F49" s="82">
        <v>279</v>
      </c>
      <c r="G49" s="83">
        <v>0.17988394584139264</v>
      </c>
      <c r="H49" s="74">
        <v>0.79211469534050183</v>
      </c>
      <c r="I49" s="82">
        <v>268</v>
      </c>
      <c r="J49" s="84">
        <v>0.86567164179104483</v>
      </c>
      <c r="K49" s="81">
        <v>3624</v>
      </c>
      <c r="L49" s="73">
        <v>0.14560064282844515</v>
      </c>
      <c r="M49" s="82">
        <v>2221</v>
      </c>
      <c r="N49" s="83">
        <v>0.1535430349118562</v>
      </c>
      <c r="O49" s="74">
        <v>0.63169743358847374</v>
      </c>
    </row>
    <row r="50" spans="2:15">
      <c r="B50" s="111"/>
      <c r="C50" s="71" t="s">
        <v>10</v>
      </c>
      <c r="D50" s="81">
        <v>319</v>
      </c>
      <c r="E50" s="73">
        <v>0.11553784860557768</v>
      </c>
      <c r="F50" s="82">
        <v>123</v>
      </c>
      <c r="G50" s="83">
        <v>7.9303675048355893E-2</v>
      </c>
      <c r="H50" s="74">
        <v>1.5934959349593494</v>
      </c>
      <c r="I50" s="82">
        <v>301</v>
      </c>
      <c r="J50" s="84">
        <v>5.980066445182719E-2</v>
      </c>
      <c r="K50" s="81">
        <v>3491</v>
      </c>
      <c r="L50" s="73">
        <v>0.14025713137806348</v>
      </c>
      <c r="M50" s="82">
        <v>2292</v>
      </c>
      <c r="N50" s="83">
        <v>0.15845143449706187</v>
      </c>
      <c r="O50" s="74">
        <v>0.52312390924956365</v>
      </c>
    </row>
    <row r="51" spans="2:15">
      <c r="B51" s="70"/>
      <c r="C51" s="71" t="s">
        <v>11</v>
      </c>
      <c r="D51" s="81">
        <v>132</v>
      </c>
      <c r="E51" s="73">
        <v>4.7808764940239043E-2</v>
      </c>
      <c r="F51" s="82">
        <v>36</v>
      </c>
      <c r="G51" s="83">
        <v>2.321083172147002E-2</v>
      </c>
      <c r="H51" s="74">
        <v>2.6666666666666665</v>
      </c>
      <c r="I51" s="82">
        <v>161</v>
      </c>
      <c r="J51" s="84">
        <v>-0.18012422360248448</v>
      </c>
      <c r="K51" s="81">
        <v>1175</v>
      </c>
      <c r="L51" s="73">
        <v>4.7207713941341906E-2</v>
      </c>
      <c r="M51" s="82">
        <v>581</v>
      </c>
      <c r="N51" s="83">
        <v>4.0165917732457659E-2</v>
      </c>
      <c r="O51" s="74">
        <v>1.0223752151462997</v>
      </c>
    </row>
    <row r="52" spans="2:15">
      <c r="B52" s="70"/>
      <c r="C52" s="71" t="s">
        <v>12</v>
      </c>
      <c r="D52" s="81">
        <v>94</v>
      </c>
      <c r="E52" s="73">
        <v>3.4045635639261135E-2</v>
      </c>
      <c r="F52" s="82">
        <v>82</v>
      </c>
      <c r="G52" s="83">
        <v>5.2869116698903935E-2</v>
      </c>
      <c r="H52" s="74">
        <v>0.14634146341463405</v>
      </c>
      <c r="I52" s="82">
        <v>75</v>
      </c>
      <c r="J52" s="84">
        <v>0.25333333333333341</v>
      </c>
      <c r="K52" s="81">
        <v>918</v>
      </c>
      <c r="L52" s="73">
        <v>3.6882282040980312E-2</v>
      </c>
      <c r="M52" s="82">
        <v>534</v>
      </c>
      <c r="N52" s="83">
        <v>3.6916695471828555E-2</v>
      </c>
      <c r="O52" s="74">
        <v>0.7191011235955056</v>
      </c>
    </row>
    <row r="53" spans="2:15">
      <c r="B53" s="70"/>
      <c r="C53" s="71" t="s">
        <v>66</v>
      </c>
      <c r="D53" s="81">
        <v>43</v>
      </c>
      <c r="E53" s="73">
        <v>1.5574067366896052E-2</v>
      </c>
      <c r="F53" s="82">
        <v>29</v>
      </c>
      <c r="G53" s="83">
        <v>1.8697614442295292E-2</v>
      </c>
      <c r="H53" s="74">
        <v>0.48275862068965525</v>
      </c>
      <c r="I53" s="82">
        <v>51</v>
      </c>
      <c r="J53" s="84">
        <v>-0.15686274509803921</v>
      </c>
      <c r="K53" s="81">
        <v>404</v>
      </c>
      <c r="L53" s="73">
        <v>1.6231418240257131E-2</v>
      </c>
      <c r="M53" s="82">
        <v>146</v>
      </c>
      <c r="N53" s="83">
        <v>1.0093328724507432E-2</v>
      </c>
      <c r="O53" s="74">
        <v>1.7671232876712328</v>
      </c>
    </row>
    <row r="54" spans="2:15">
      <c r="B54" s="128"/>
      <c r="C54" s="85" t="s">
        <v>30</v>
      </c>
      <c r="D54" s="86">
        <v>0</v>
      </c>
      <c r="E54" s="87">
        <v>0</v>
      </c>
      <c r="F54" s="86">
        <v>0</v>
      </c>
      <c r="G54" s="92">
        <v>0</v>
      </c>
      <c r="H54" s="88"/>
      <c r="I54" s="86">
        <v>0</v>
      </c>
      <c r="J54" s="93"/>
      <c r="K54" s="86">
        <v>0</v>
      </c>
      <c r="L54" s="92">
        <v>0</v>
      </c>
      <c r="M54" s="86">
        <v>5</v>
      </c>
      <c r="N54" s="92">
        <v>3.4566194262011752E-4</v>
      </c>
      <c r="O54" s="89">
        <v>-1</v>
      </c>
    </row>
    <row r="55" spans="2:15">
      <c r="B55" s="22" t="s">
        <v>6</v>
      </c>
      <c r="C55" s="90" t="s">
        <v>31</v>
      </c>
      <c r="D55" s="34">
        <v>2758</v>
      </c>
      <c r="E55" s="15">
        <v>0.998913437160449</v>
      </c>
      <c r="F55" s="34">
        <v>1551</v>
      </c>
      <c r="G55" s="15">
        <v>1</v>
      </c>
      <c r="H55" s="16">
        <v>0.77820760799484212</v>
      </c>
      <c r="I55" s="34">
        <v>2095</v>
      </c>
      <c r="J55" s="17">
        <v>0.31646778042959434</v>
      </c>
      <c r="K55" s="34">
        <v>24883</v>
      </c>
      <c r="L55" s="15">
        <v>0.99971876255524306</v>
      </c>
      <c r="M55" s="34">
        <v>14461</v>
      </c>
      <c r="N55" s="17">
        <v>0.99972347044590393</v>
      </c>
      <c r="O55" s="19">
        <v>0.72069704723048189</v>
      </c>
    </row>
    <row r="56" spans="2:15">
      <c r="B56" s="22" t="s">
        <v>53</v>
      </c>
      <c r="C56" s="90" t="s">
        <v>31</v>
      </c>
      <c r="D56" s="91">
        <v>2</v>
      </c>
      <c r="E56" s="15">
        <v>1</v>
      </c>
      <c r="F56" s="91">
        <v>0</v>
      </c>
      <c r="G56" s="15">
        <v>1</v>
      </c>
      <c r="H56" s="16"/>
      <c r="I56" s="91">
        <v>1</v>
      </c>
      <c r="J56" s="17">
        <v>1</v>
      </c>
      <c r="K56" s="91">
        <v>4</v>
      </c>
      <c r="L56" s="15">
        <v>1</v>
      </c>
      <c r="M56" s="91">
        <v>2</v>
      </c>
      <c r="N56" s="15">
        <v>1</v>
      </c>
      <c r="O56" s="19">
        <v>1</v>
      </c>
    </row>
    <row r="57" spans="2:15">
      <c r="B57" s="23"/>
      <c r="C57" s="94" t="s">
        <v>31</v>
      </c>
      <c r="D57" s="35">
        <v>2761</v>
      </c>
      <c r="E57" s="10">
        <v>1</v>
      </c>
      <c r="F57" s="35">
        <v>1551</v>
      </c>
      <c r="G57" s="10">
        <v>1</v>
      </c>
      <c r="H57" s="11">
        <v>0.78014184397163122</v>
      </c>
      <c r="I57" s="35">
        <v>2096</v>
      </c>
      <c r="J57" s="12">
        <v>0.31727099236641232</v>
      </c>
      <c r="K57" s="35">
        <v>24890</v>
      </c>
      <c r="L57" s="10">
        <v>1</v>
      </c>
      <c r="M57" s="35">
        <v>14465</v>
      </c>
      <c r="N57" s="10">
        <v>1</v>
      </c>
      <c r="O57" s="20">
        <v>0.72070515036294514</v>
      </c>
    </row>
    <row r="58" spans="2:15">
      <c r="B58" s="32" t="s">
        <v>44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2:15">
      <c r="B60" s="171" t="s">
        <v>51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21"/>
    </row>
    <row r="61" spans="2:15">
      <c r="B61" s="172" t="s">
        <v>52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9" t="s">
        <v>37</v>
      </c>
    </row>
    <row r="62" spans="2:15">
      <c r="B62" s="193" t="s">
        <v>22</v>
      </c>
      <c r="C62" s="193" t="s">
        <v>1</v>
      </c>
      <c r="D62" s="176" t="s">
        <v>85</v>
      </c>
      <c r="E62" s="167"/>
      <c r="F62" s="167"/>
      <c r="G62" s="167"/>
      <c r="H62" s="177"/>
      <c r="I62" s="167" t="s">
        <v>83</v>
      </c>
      <c r="J62" s="167"/>
      <c r="K62" s="176" t="s">
        <v>86</v>
      </c>
      <c r="L62" s="167"/>
      <c r="M62" s="167"/>
      <c r="N62" s="167"/>
      <c r="O62" s="177"/>
    </row>
    <row r="63" spans="2:15">
      <c r="B63" s="194"/>
      <c r="C63" s="194"/>
      <c r="D63" s="173" t="s">
        <v>87</v>
      </c>
      <c r="E63" s="174"/>
      <c r="F63" s="174"/>
      <c r="G63" s="174"/>
      <c r="H63" s="175"/>
      <c r="I63" s="174" t="s">
        <v>84</v>
      </c>
      <c r="J63" s="174"/>
      <c r="K63" s="173" t="s">
        <v>88</v>
      </c>
      <c r="L63" s="174"/>
      <c r="M63" s="174"/>
      <c r="N63" s="174"/>
      <c r="O63" s="175"/>
    </row>
    <row r="64" spans="2:15" ht="15" customHeight="1">
      <c r="B64" s="194"/>
      <c r="C64" s="201"/>
      <c r="D64" s="165">
        <v>2021</v>
      </c>
      <c r="E64" s="168"/>
      <c r="F64" s="178">
        <v>2020</v>
      </c>
      <c r="G64" s="178"/>
      <c r="H64" s="195" t="s">
        <v>23</v>
      </c>
      <c r="I64" s="197">
        <v>2021</v>
      </c>
      <c r="J64" s="165" t="s">
        <v>89</v>
      </c>
      <c r="K64" s="165">
        <v>2021</v>
      </c>
      <c r="L64" s="168"/>
      <c r="M64" s="178">
        <v>2020</v>
      </c>
      <c r="N64" s="168"/>
      <c r="O64" s="184" t="s">
        <v>23</v>
      </c>
    </row>
    <row r="65" spans="2:15" ht="14.5" customHeight="1">
      <c r="B65" s="185" t="s">
        <v>22</v>
      </c>
      <c r="C65" s="199" t="s">
        <v>25</v>
      </c>
      <c r="D65" s="169"/>
      <c r="E65" s="170"/>
      <c r="F65" s="179"/>
      <c r="G65" s="179"/>
      <c r="H65" s="196"/>
      <c r="I65" s="198"/>
      <c r="J65" s="166"/>
      <c r="K65" s="169"/>
      <c r="L65" s="170"/>
      <c r="M65" s="179"/>
      <c r="N65" s="170"/>
      <c r="O65" s="184"/>
    </row>
    <row r="66" spans="2:15" ht="15" customHeight="1">
      <c r="B66" s="185"/>
      <c r="C66" s="199"/>
      <c r="D66" s="160" t="s">
        <v>26</v>
      </c>
      <c r="E66" s="156" t="s">
        <v>2</v>
      </c>
      <c r="F66" s="159" t="s">
        <v>26</v>
      </c>
      <c r="G66" s="52" t="s">
        <v>2</v>
      </c>
      <c r="H66" s="187" t="s">
        <v>27</v>
      </c>
      <c r="I66" s="53" t="s">
        <v>26</v>
      </c>
      <c r="J66" s="189" t="s">
        <v>90</v>
      </c>
      <c r="K66" s="160" t="s">
        <v>26</v>
      </c>
      <c r="L66" s="51" t="s">
        <v>2</v>
      </c>
      <c r="M66" s="159" t="s">
        <v>26</v>
      </c>
      <c r="N66" s="51" t="s">
        <v>2</v>
      </c>
      <c r="O66" s="191" t="s">
        <v>27</v>
      </c>
    </row>
    <row r="67" spans="2:15" ht="14.25" customHeight="1">
      <c r="B67" s="186"/>
      <c r="C67" s="200"/>
      <c r="D67" s="157" t="s">
        <v>28</v>
      </c>
      <c r="E67" s="158" t="s">
        <v>29</v>
      </c>
      <c r="F67" s="49" t="s">
        <v>28</v>
      </c>
      <c r="G67" s="50" t="s">
        <v>29</v>
      </c>
      <c r="H67" s="188"/>
      <c r="I67" s="54" t="s">
        <v>28</v>
      </c>
      <c r="J67" s="190"/>
      <c r="K67" s="157" t="s">
        <v>28</v>
      </c>
      <c r="L67" s="158" t="s">
        <v>29</v>
      </c>
      <c r="M67" s="49" t="s">
        <v>28</v>
      </c>
      <c r="N67" s="158" t="s">
        <v>29</v>
      </c>
      <c r="O67" s="192"/>
    </row>
    <row r="68" spans="2:15">
      <c r="B68" s="70"/>
      <c r="C68" s="63" t="s">
        <v>12</v>
      </c>
      <c r="D68" s="79">
        <v>140</v>
      </c>
      <c r="E68" s="65">
        <v>0.50179211469534046</v>
      </c>
      <c r="F68" s="80">
        <v>127</v>
      </c>
      <c r="G68" s="66">
        <v>0.41776315789473684</v>
      </c>
      <c r="H68" s="67">
        <v>0.10236220472440949</v>
      </c>
      <c r="I68" s="79">
        <v>107</v>
      </c>
      <c r="J68" s="69">
        <v>0.30841121495327095</v>
      </c>
      <c r="K68" s="79">
        <v>1099</v>
      </c>
      <c r="L68" s="65">
        <v>0.44368187323375052</v>
      </c>
      <c r="M68" s="80">
        <v>1022</v>
      </c>
      <c r="N68" s="66">
        <v>0.43104175453395194</v>
      </c>
      <c r="O68" s="67">
        <v>7.5342465753424737E-2</v>
      </c>
    </row>
    <row r="69" spans="2:15">
      <c r="B69" s="70"/>
      <c r="C69" s="71" t="s">
        <v>4</v>
      </c>
      <c r="D69" s="81">
        <v>41</v>
      </c>
      <c r="E69" s="73">
        <v>0.14695340501792115</v>
      </c>
      <c r="F69" s="82">
        <v>68</v>
      </c>
      <c r="G69" s="83">
        <v>0.22368421052631579</v>
      </c>
      <c r="H69" s="74">
        <v>-0.3970588235294118</v>
      </c>
      <c r="I69" s="81">
        <v>38</v>
      </c>
      <c r="J69" s="84">
        <v>7.8947368421052655E-2</v>
      </c>
      <c r="K69" s="81">
        <v>491</v>
      </c>
      <c r="L69" s="73">
        <v>0.19822365765038352</v>
      </c>
      <c r="M69" s="82">
        <v>527</v>
      </c>
      <c r="N69" s="83">
        <v>0.22226908477435681</v>
      </c>
      <c r="O69" s="74">
        <v>-6.8311195445920347E-2</v>
      </c>
    </row>
    <row r="70" spans="2:15">
      <c r="B70" s="70"/>
      <c r="C70" s="71" t="s">
        <v>9</v>
      </c>
      <c r="D70" s="81">
        <v>45</v>
      </c>
      <c r="E70" s="73">
        <v>0.16129032258064516</v>
      </c>
      <c r="F70" s="82">
        <v>55</v>
      </c>
      <c r="G70" s="83">
        <v>0.18092105263157895</v>
      </c>
      <c r="H70" s="74">
        <v>-0.18181818181818177</v>
      </c>
      <c r="I70" s="82"/>
      <c r="J70" s="84"/>
      <c r="K70" s="81">
        <v>435</v>
      </c>
      <c r="L70" s="73">
        <v>0.17561566410981025</v>
      </c>
      <c r="M70" s="82">
        <v>442</v>
      </c>
      <c r="N70" s="83">
        <v>0.18641923239139604</v>
      </c>
      <c r="O70" s="74">
        <v>-1.5837104072398245E-2</v>
      </c>
    </row>
    <row r="71" spans="2:15" ht="14.5" customHeight="1">
      <c r="B71" s="70"/>
      <c r="C71" s="71" t="s">
        <v>42</v>
      </c>
      <c r="D71" s="81">
        <v>9</v>
      </c>
      <c r="E71" s="73">
        <v>3.2258064516129031E-2</v>
      </c>
      <c r="F71" s="82">
        <v>6</v>
      </c>
      <c r="G71" s="83">
        <v>1.9736842105263157E-2</v>
      </c>
      <c r="H71" s="74">
        <v>0.5</v>
      </c>
      <c r="I71" s="82"/>
      <c r="J71" s="84"/>
      <c r="K71" s="81">
        <v>116</v>
      </c>
      <c r="L71" s="73">
        <v>4.6830843762616065E-2</v>
      </c>
      <c r="M71" s="82">
        <v>102</v>
      </c>
      <c r="N71" s="83">
        <v>4.3019822859552928E-2</v>
      </c>
      <c r="O71" s="74">
        <v>0.13725490196078427</v>
      </c>
    </row>
    <row r="72" spans="2:15" ht="14.5" customHeight="1">
      <c r="B72" s="111"/>
      <c r="C72" s="71" t="s">
        <v>3</v>
      </c>
      <c r="D72" s="81">
        <v>20</v>
      </c>
      <c r="E72" s="73">
        <v>7.1684587813620068E-2</v>
      </c>
      <c r="F72" s="82">
        <v>4</v>
      </c>
      <c r="G72" s="83">
        <v>1.3157894736842105E-2</v>
      </c>
      <c r="H72" s="74">
        <v>4</v>
      </c>
      <c r="I72" s="82">
        <v>11</v>
      </c>
      <c r="J72" s="84">
        <v>0.81818181818181812</v>
      </c>
      <c r="K72" s="81">
        <v>110</v>
      </c>
      <c r="L72" s="73">
        <v>4.4408558740411788E-2</v>
      </c>
      <c r="M72" s="82">
        <v>112</v>
      </c>
      <c r="N72" s="83">
        <v>4.7237452551665962E-2</v>
      </c>
      <c r="O72" s="74">
        <v>-1.7857142857142905E-2</v>
      </c>
    </row>
    <row r="73" spans="2:15" ht="14.5" customHeight="1">
      <c r="B73" s="70"/>
      <c r="C73" s="71" t="s">
        <v>11</v>
      </c>
      <c r="D73" s="81">
        <v>7</v>
      </c>
      <c r="E73" s="73">
        <v>2.5089605734767026E-2</v>
      </c>
      <c r="F73" s="82">
        <v>13</v>
      </c>
      <c r="G73" s="83">
        <v>4.2763157894736843E-2</v>
      </c>
      <c r="H73" s="74">
        <v>-0.46153846153846156</v>
      </c>
      <c r="I73" s="82">
        <v>11</v>
      </c>
      <c r="J73" s="84">
        <v>-0.36363636363636365</v>
      </c>
      <c r="K73" s="81">
        <v>73</v>
      </c>
      <c r="L73" s="73">
        <v>2.9471134436818733E-2</v>
      </c>
      <c r="M73" s="82">
        <v>66</v>
      </c>
      <c r="N73" s="83">
        <v>2.7836355967946015E-2</v>
      </c>
      <c r="O73" s="74">
        <v>0.10606060606060597</v>
      </c>
    </row>
    <row r="74" spans="2:15" ht="14.5" customHeight="1">
      <c r="B74" s="70"/>
      <c r="C74" s="71" t="s">
        <v>17</v>
      </c>
      <c r="D74" s="81">
        <v>3</v>
      </c>
      <c r="E74" s="73">
        <v>1.0752688172043012E-2</v>
      </c>
      <c r="F74" s="82">
        <v>1</v>
      </c>
      <c r="G74" s="83">
        <v>3.2894736842105261E-3</v>
      </c>
      <c r="H74" s="74">
        <v>2</v>
      </c>
      <c r="I74" s="82">
        <v>9</v>
      </c>
      <c r="J74" s="84">
        <v>-0.66666666666666674</v>
      </c>
      <c r="K74" s="81">
        <v>32</v>
      </c>
      <c r="L74" s="73">
        <v>1.2918853451756156E-2</v>
      </c>
      <c r="M74" s="82">
        <v>16</v>
      </c>
      <c r="N74" s="83">
        <v>6.7482075073808517E-3</v>
      </c>
      <c r="O74" s="74">
        <v>1</v>
      </c>
    </row>
    <row r="75" spans="2:15">
      <c r="B75" s="70"/>
      <c r="C75" s="85" t="s">
        <v>30</v>
      </c>
      <c r="D75" s="86">
        <v>14</v>
      </c>
      <c r="E75" s="87">
        <v>5.0179211469534052E-2</v>
      </c>
      <c r="F75" s="86">
        <v>30</v>
      </c>
      <c r="G75" s="92">
        <v>9.8684210526315791E-2</v>
      </c>
      <c r="H75" s="88">
        <v>-0.53333333333333333</v>
      </c>
      <c r="I75" s="86">
        <v>10</v>
      </c>
      <c r="J75" s="93">
        <v>0.39999999999999991</v>
      </c>
      <c r="K75" s="86">
        <v>121</v>
      </c>
      <c r="L75" s="92">
        <v>4.8849414614452968E-2</v>
      </c>
      <c r="M75" s="86">
        <v>84</v>
      </c>
      <c r="N75" s="92">
        <v>3.5428089413749454E-2</v>
      </c>
      <c r="O75" s="89">
        <v>0.44047619047619047</v>
      </c>
    </row>
    <row r="76" spans="2:15" ht="15" customHeight="1">
      <c r="B76" s="23" t="s">
        <v>5</v>
      </c>
      <c r="C76" s="90" t="s">
        <v>31</v>
      </c>
      <c r="D76" s="34">
        <v>279</v>
      </c>
      <c r="E76" s="15">
        <v>1</v>
      </c>
      <c r="F76" s="34">
        <v>304</v>
      </c>
      <c r="G76" s="15">
        <v>0.99999999999999989</v>
      </c>
      <c r="H76" s="16">
        <v>-8.2236842105263164E-2</v>
      </c>
      <c r="I76" s="34">
        <v>186</v>
      </c>
      <c r="J76" s="17">
        <v>-3.3247626287468885</v>
      </c>
      <c r="K76" s="34">
        <v>2477</v>
      </c>
      <c r="L76" s="15">
        <v>0.99999999999999967</v>
      </c>
      <c r="M76" s="34">
        <v>2371</v>
      </c>
      <c r="N76" s="17">
        <v>0.99999999999999967</v>
      </c>
      <c r="O76" s="19">
        <v>4.4706874736398117E-2</v>
      </c>
    </row>
    <row r="77" spans="2:15">
      <c r="B77" s="70"/>
      <c r="C77" s="63" t="s">
        <v>10</v>
      </c>
      <c r="D77" s="79">
        <v>169</v>
      </c>
      <c r="E77" s="65">
        <v>0.26572327044025157</v>
      </c>
      <c r="F77" s="80">
        <v>136</v>
      </c>
      <c r="G77" s="66">
        <v>0.30088495575221241</v>
      </c>
      <c r="H77" s="67">
        <v>0.24264705882352944</v>
      </c>
      <c r="I77" s="80">
        <v>95</v>
      </c>
      <c r="J77" s="69">
        <v>0.77894736842105261</v>
      </c>
      <c r="K77" s="79">
        <v>1084</v>
      </c>
      <c r="L77" s="65">
        <v>0.20545868081880211</v>
      </c>
      <c r="M77" s="80">
        <v>714</v>
      </c>
      <c r="N77" s="66">
        <v>0.18647166361974407</v>
      </c>
      <c r="O77" s="67">
        <v>0.5182072829131652</v>
      </c>
    </row>
    <row r="78" spans="2:15" ht="15" customHeight="1">
      <c r="B78" s="70"/>
      <c r="C78" s="71" t="s">
        <v>4</v>
      </c>
      <c r="D78" s="81">
        <v>114</v>
      </c>
      <c r="E78" s="73">
        <v>0.17924528301886791</v>
      </c>
      <c r="F78" s="82">
        <v>75</v>
      </c>
      <c r="G78" s="83">
        <v>0.16592920353982302</v>
      </c>
      <c r="H78" s="74">
        <v>0.52</v>
      </c>
      <c r="I78" s="82">
        <v>106</v>
      </c>
      <c r="J78" s="84">
        <v>7.547169811320753E-2</v>
      </c>
      <c r="K78" s="81">
        <v>1004</v>
      </c>
      <c r="L78" s="73">
        <v>0.19029567854435178</v>
      </c>
      <c r="M78" s="82">
        <v>754</v>
      </c>
      <c r="N78" s="83">
        <v>0.19691825541916949</v>
      </c>
      <c r="O78" s="74">
        <v>0.33156498673740042</v>
      </c>
    </row>
    <row r="79" spans="2:15">
      <c r="B79" s="70"/>
      <c r="C79" s="71" t="s">
        <v>3</v>
      </c>
      <c r="D79" s="81">
        <v>88</v>
      </c>
      <c r="E79" s="73">
        <v>0.13836477987421383</v>
      </c>
      <c r="F79" s="82">
        <v>42</v>
      </c>
      <c r="G79" s="83">
        <v>9.2920353982300891E-2</v>
      </c>
      <c r="H79" s="74">
        <v>1.0952380952380953</v>
      </c>
      <c r="I79" s="82">
        <v>75</v>
      </c>
      <c r="J79" s="84">
        <v>0.17333333333333334</v>
      </c>
      <c r="K79" s="81">
        <v>903</v>
      </c>
      <c r="L79" s="73">
        <v>0.17115238817285822</v>
      </c>
      <c r="M79" s="82">
        <v>514</v>
      </c>
      <c r="N79" s="83">
        <v>0.13423870462261686</v>
      </c>
      <c r="O79" s="74">
        <v>0.75680933852140075</v>
      </c>
    </row>
    <row r="80" spans="2:15" ht="15" customHeight="1">
      <c r="B80" s="70"/>
      <c r="C80" s="71" t="s">
        <v>8</v>
      </c>
      <c r="D80" s="81">
        <v>102</v>
      </c>
      <c r="E80" s="73">
        <v>0.16037735849056603</v>
      </c>
      <c r="F80" s="82">
        <v>74</v>
      </c>
      <c r="G80" s="83">
        <v>0.16371681415929204</v>
      </c>
      <c r="H80" s="74">
        <v>0.37837837837837829</v>
      </c>
      <c r="I80" s="82">
        <v>109</v>
      </c>
      <c r="J80" s="84">
        <v>-6.422018348623848E-2</v>
      </c>
      <c r="K80" s="81">
        <v>868</v>
      </c>
      <c r="L80" s="73">
        <v>0.16451857467778619</v>
      </c>
      <c r="M80" s="82">
        <v>776</v>
      </c>
      <c r="N80" s="83">
        <v>0.20266388090885348</v>
      </c>
      <c r="O80" s="74">
        <v>0.11855670103092786</v>
      </c>
    </row>
    <row r="81" spans="2:15">
      <c r="B81" s="111"/>
      <c r="C81" s="71" t="s">
        <v>9</v>
      </c>
      <c r="D81" s="81">
        <v>80</v>
      </c>
      <c r="E81" s="73">
        <v>0.12578616352201258</v>
      </c>
      <c r="F81" s="82">
        <v>69</v>
      </c>
      <c r="G81" s="83">
        <v>0.15265486725663716</v>
      </c>
      <c r="H81" s="74">
        <v>0.15942028985507251</v>
      </c>
      <c r="I81" s="82">
        <v>65</v>
      </c>
      <c r="J81" s="84">
        <v>0.23076923076923084</v>
      </c>
      <c r="K81" s="81">
        <v>858</v>
      </c>
      <c r="L81" s="73">
        <v>0.16262319939347991</v>
      </c>
      <c r="M81" s="82">
        <v>687</v>
      </c>
      <c r="N81" s="83">
        <v>0.1794202141551319</v>
      </c>
      <c r="O81" s="74">
        <v>0.24890829694323147</v>
      </c>
    </row>
    <row r="82" spans="2:15" ht="15" customHeight="1">
      <c r="B82" s="70"/>
      <c r="C82" s="71" t="s">
        <v>11</v>
      </c>
      <c r="D82" s="81">
        <v>67</v>
      </c>
      <c r="E82" s="73">
        <v>0.10534591194968554</v>
      </c>
      <c r="F82" s="82">
        <v>39</v>
      </c>
      <c r="G82" s="83">
        <v>8.628318584070796E-2</v>
      </c>
      <c r="H82" s="74">
        <v>0.71794871794871784</v>
      </c>
      <c r="I82" s="82">
        <v>54</v>
      </c>
      <c r="J82" s="84">
        <v>0.2407407407407407</v>
      </c>
      <c r="K82" s="81">
        <v>397</v>
      </c>
      <c r="L82" s="73">
        <v>7.5246398786959823E-2</v>
      </c>
      <c r="M82" s="82">
        <v>259</v>
      </c>
      <c r="N82" s="83">
        <v>6.7641681901279713E-2</v>
      </c>
      <c r="O82" s="74">
        <v>0.53281853281853286</v>
      </c>
    </row>
    <row r="83" spans="2:15" ht="15" customHeight="1">
      <c r="B83" s="70"/>
      <c r="C83" s="71" t="s">
        <v>12</v>
      </c>
      <c r="D83" s="81">
        <v>9</v>
      </c>
      <c r="E83" s="73">
        <v>1.4150943396226415E-2</v>
      </c>
      <c r="F83" s="82">
        <v>10</v>
      </c>
      <c r="G83" s="83">
        <v>2.2123893805309734E-2</v>
      </c>
      <c r="H83" s="74">
        <v>-9.9999999999999978E-2</v>
      </c>
      <c r="I83" s="82">
        <v>11</v>
      </c>
      <c r="J83" s="84">
        <v>-0.18181818181818177</v>
      </c>
      <c r="K83" s="81">
        <v>113</v>
      </c>
      <c r="L83" s="73">
        <v>2.1417740712661108E-2</v>
      </c>
      <c r="M83" s="82">
        <v>86</v>
      </c>
      <c r="N83" s="83">
        <v>2.2460172368764689E-2</v>
      </c>
      <c r="O83" s="74">
        <v>0.31395348837209291</v>
      </c>
    </row>
    <row r="84" spans="2:15" ht="15" customHeight="1">
      <c r="B84" s="128"/>
      <c r="C84" s="85" t="s">
        <v>30</v>
      </c>
      <c r="D84" s="86">
        <v>7</v>
      </c>
      <c r="E84" s="87">
        <v>1.10062893081761E-2</v>
      </c>
      <c r="F84" s="86">
        <v>7</v>
      </c>
      <c r="G84" s="92">
        <v>1.5486725663716814E-2</v>
      </c>
      <c r="H84" s="88">
        <v>0</v>
      </c>
      <c r="I84" s="86">
        <v>5</v>
      </c>
      <c r="J84" s="93">
        <v>0.39999999999999991</v>
      </c>
      <c r="K84" s="86">
        <v>49</v>
      </c>
      <c r="L84" s="92">
        <v>9.2873388931008338E-3</v>
      </c>
      <c r="M84" s="86">
        <v>39</v>
      </c>
      <c r="N84" s="92">
        <v>1.0185427004439801E-2</v>
      </c>
      <c r="O84" s="89">
        <v>0.25641025641025639</v>
      </c>
    </row>
    <row r="85" spans="2:15" ht="15" customHeight="1">
      <c r="B85" s="22" t="s">
        <v>6</v>
      </c>
      <c r="C85" s="90" t="s">
        <v>31</v>
      </c>
      <c r="D85" s="34">
        <v>636</v>
      </c>
      <c r="E85" s="15">
        <v>1</v>
      </c>
      <c r="F85" s="34">
        <v>452</v>
      </c>
      <c r="G85" s="15">
        <v>1</v>
      </c>
      <c r="H85" s="16">
        <v>0.40707964601769908</v>
      </c>
      <c r="I85" s="34">
        <v>520</v>
      </c>
      <c r="J85" s="17">
        <v>0.22307692307692317</v>
      </c>
      <c r="K85" s="34">
        <v>5276</v>
      </c>
      <c r="L85" s="15">
        <v>1</v>
      </c>
      <c r="M85" s="34">
        <v>3829</v>
      </c>
      <c r="N85" s="17">
        <v>1</v>
      </c>
      <c r="O85" s="19">
        <v>0.37790545834421518</v>
      </c>
    </row>
    <row r="86" spans="2:15">
      <c r="B86" s="22" t="s">
        <v>53</v>
      </c>
      <c r="C86" s="90" t="s">
        <v>31</v>
      </c>
      <c r="D86" s="91">
        <v>1</v>
      </c>
      <c r="E86" s="15">
        <v>1</v>
      </c>
      <c r="F86" s="91">
        <v>1</v>
      </c>
      <c r="G86" s="15">
        <v>1</v>
      </c>
      <c r="H86" s="16">
        <v>0</v>
      </c>
      <c r="I86" s="91">
        <v>4</v>
      </c>
      <c r="J86" s="17">
        <v>-0.75</v>
      </c>
      <c r="K86" s="91">
        <v>41</v>
      </c>
      <c r="L86" s="15">
        <v>1</v>
      </c>
      <c r="M86" s="91">
        <v>7</v>
      </c>
      <c r="N86" s="15">
        <v>1</v>
      </c>
      <c r="O86" s="19">
        <v>4.8571428571428568</v>
      </c>
    </row>
    <row r="87" spans="2:15" ht="15" customHeight="1">
      <c r="B87" s="23"/>
      <c r="C87" s="94" t="s">
        <v>31</v>
      </c>
      <c r="D87" s="35">
        <v>916</v>
      </c>
      <c r="E87" s="10">
        <v>1</v>
      </c>
      <c r="F87" s="35">
        <v>757</v>
      </c>
      <c r="G87" s="10">
        <v>1</v>
      </c>
      <c r="H87" s="11">
        <v>0.21003963011889026</v>
      </c>
      <c r="I87" s="35">
        <v>735</v>
      </c>
      <c r="J87" s="12">
        <v>0.24625850340136046</v>
      </c>
      <c r="K87" s="35">
        <v>7794</v>
      </c>
      <c r="L87" s="10">
        <v>1</v>
      </c>
      <c r="M87" s="35">
        <v>6207</v>
      </c>
      <c r="N87" s="10">
        <v>1</v>
      </c>
      <c r="O87" s="20">
        <v>0.25567907201546647</v>
      </c>
    </row>
    <row r="88" spans="2:15">
      <c r="B88" s="32" t="s">
        <v>44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K5:O5"/>
    <mergeCell ref="D5:H5"/>
    <mergeCell ref="I5:J5"/>
    <mergeCell ref="B34:N34"/>
    <mergeCell ref="B35:N35"/>
    <mergeCell ref="F6:G7"/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</mergeCells>
  <phoneticPr fontId="7" type="noConversion"/>
  <conditionalFormatting sqref="H24:H29 J24:J29 O24:O29 H15:H18 O15:O18">
    <cfRule type="cellIs" dxfId="132" priority="43" operator="lessThan">
      <formula>0</formula>
    </cfRule>
  </conditionalFormatting>
  <conditionalFormatting sqref="H10:H14 J10:J14 O10:O14">
    <cfRule type="cellIs" dxfId="131" priority="42" operator="lessThan">
      <formula>0</formula>
    </cfRule>
  </conditionalFormatting>
  <conditionalFormatting sqref="J18 J15:J16">
    <cfRule type="cellIs" dxfId="130" priority="41" operator="lessThan">
      <formula>0</formula>
    </cfRule>
  </conditionalFormatting>
  <conditionalFormatting sqref="D19:O26 D10:O16">
    <cfRule type="cellIs" dxfId="129" priority="40" operator="equal">
      <formula>0</formula>
    </cfRule>
  </conditionalFormatting>
  <conditionalFormatting sqref="H27:H28 O27:O28 H17:H18 O17:O18">
    <cfRule type="cellIs" dxfId="128" priority="39" operator="lessThan">
      <formula>0</formula>
    </cfRule>
  </conditionalFormatting>
  <conditionalFormatting sqref="H19:H23 J19:J23 O19:O23">
    <cfRule type="cellIs" dxfId="127" priority="38" operator="lessThan">
      <formula>0</formula>
    </cfRule>
  </conditionalFormatting>
  <conditionalFormatting sqref="H30 O30">
    <cfRule type="cellIs" dxfId="126" priority="37" operator="lessThan">
      <formula>0</formula>
    </cfRule>
  </conditionalFormatting>
  <conditionalFormatting sqref="H30 O30 J30">
    <cfRule type="cellIs" dxfId="125" priority="36" operator="lessThan">
      <formula>0</formula>
    </cfRule>
  </conditionalFormatting>
  <conditionalFormatting sqref="H51:H54 J51:J54 O51:O54">
    <cfRule type="cellIs" dxfId="124" priority="35" operator="lessThan">
      <formula>0</formula>
    </cfRule>
  </conditionalFormatting>
  <conditionalFormatting sqref="H54 O54">
    <cfRule type="cellIs" dxfId="123" priority="34" operator="lessThan">
      <formula>0</formula>
    </cfRule>
  </conditionalFormatting>
  <conditionalFormatting sqref="H46:H50 J46:J50 O46:O50">
    <cfRule type="cellIs" dxfId="122" priority="32" operator="lessThan">
      <formula>0</formula>
    </cfRule>
  </conditionalFormatting>
  <conditionalFormatting sqref="D46:O53">
    <cfRule type="cellIs" dxfId="121" priority="31" operator="equal">
      <formula>0</formula>
    </cfRule>
  </conditionalFormatting>
  <conditionalFormatting sqref="H56 J56 O56">
    <cfRule type="cellIs" dxfId="120" priority="30" operator="lessThan">
      <formula>0</formula>
    </cfRule>
  </conditionalFormatting>
  <conditionalFormatting sqref="H55 J55 O55">
    <cfRule type="cellIs" dxfId="119" priority="29" operator="lessThan">
      <formula>0</formula>
    </cfRule>
  </conditionalFormatting>
  <conditionalFormatting sqref="H55 O55">
    <cfRule type="cellIs" dxfId="118" priority="28" operator="lessThan">
      <formula>0</formula>
    </cfRule>
  </conditionalFormatting>
  <conditionalFormatting sqref="H57 O57">
    <cfRule type="cellIs" dxfId="117" priority="27" operator="lessThan">
      <formula>0</formula>
    </cfRule>
  </conditionalFormatting>
  <conditionalFormatting sqref="H57 O57 J57">
    <cfRule type="cellIs" dxfId="116" priority="26" operator="lessThan">
      <formula>0</formula>
    </cfRule>
  </conditionalFormatting>
  <conditionalFormatting sqref="H68:H72 J68:J72 O68:O72">
    <cfRule type="cellIs" dxfId="115" priority="25" operator="lessThan">
      <formula>0</formula>
    </cfRule>
  </conditionalFormatting>
  <conditionalFormatting sqref="J73:J74 O73:O74 H73:H74">
    <cfRule type="cellIs" dxfId="114" priority="24" operator="lessThan">
      <formula>0</formula>
    </cfRule>
  </conditionalFormatting>
  <conditionalFormatting sqref="D77:O83 D68:O74">
    <cfRule type="cellIs" dxfId="113" priority="23" operator="equal">
      <formula>0</formula>
    </cfRule>
  </conditionalFormatting>
  <conditionalFormatting sqref="H82:H84 J82:J84 O82:O84">
    <cfRule type="cellIs" dxfId="112" priority="22" operator="lessThan">
      <formula>0</formula>
    </cfRule>
  </conditionalFormatting>
  <conditionalFormatting sqref="H77:H81 J77:J81 O77:O81">
    <cfRule type="cellIs" dxfId="111" priority="21" operator="lessThan">
      <formula>0</formula>
    </cfRule>
  </conditionalFormatting>
  <conditionalFormatting sqref="H75 O75">
    <cfRule type="cellIs" dxfId="110" priority="20" operator="lessThan">
      <formula>0</formula>
    </cfRule>
  </conditionalFormatting>
  <conditionalFormatting sqref="H75 J75 O75">
    <cfRule type="cellIs" dxfId="109" priority="19" operator="lessThan">
      <formula>0</formula>
    </cfRule>
  </conditionalFormatting>
  <conditionalFormatting sqref="H84 O84">
    <cfRule type="cellIs" dxfId="108" priority="16" operator="lessThan">
      <formula>0</formula>
    </cfRule>
  </conditionalFormatting>
  <conditionalFormatting sqref="H86 J86 O86">
    <cfRule type="cellIs" dxfId="107" priority="15" operator="lessThan">
      <formula>0</formula>
    </cfRule>
  </conditionalFormatting>
  <conditionalFormatting sqref="H85 J85 O85">
    <cfRule type="cellIs" dxfId="106" priority="14" operator="lessThan">
      <formula>0</formula>
    </cfRule>
  </conditionalFormatting>
  <conditionalFormatting sqref="H85 O85">
    <cfRule type="cellIs" dxfId="105" priority="13" operator="lessThan">
      <formula>0</formula>
    </cfRule>
  </conditionalFormatting>
  <conditionalFormatting sqref="H87 O87">
    <cfRule type="cellIs" dxfId="104" priority="12" operator="lessThan">
      <formula>0</formula>
    </cfRule>
  </conditionalFormatting>
  <conditionalFormatting sqref="H87 O87 J87">
    <cfRule type="cellIs" dxfId="103" priority="11" operator="lessThan">
      <formula>0</formula>
    </cfRule>
  </conditionalFormatting>
  <conditionalFormatting sqref="H76 J76 O76">
    <cfRule type="cellIs" dxfId="102" priority="8" operator="lessThan">
      <formula>0</formula>
    </cfRule>
  </conditionalFormatting>
  <conditionalFormatting sqref="H76 O76">
    <cfRule type="cellIs" dxfId="101" priority="7" operator="lessThan">
      <formula>0</formula>
    </cfRule>
  </conditionalFormatting>
  <conditionalFormatting sqref="H45 J45 O45">
    <cfRule type="cellIs" dxfId="100" priority="4" operator="lessThan">
      <formula>0</formula>
    </cfRule>
  </conditionalFormatting>
  <conditionalFormatting sqref="H45 O45">
    <cfRule type="cellIs" dxfId="99" priority="3" operator="lessThan">
      <formula>0</formula>
    </cfRule>
  </conditionalFormatting>
  <conditionalFormatting sqref="H42:H44 J42:J44 O42:O44">
    <cfRule type="cellIs" dxfId="98" priority="2" operator="lessThan">
      <formula>0</formula>
    </cfRule>
  </conditionalFormatting>
  <conditionalFormatting sqref="D42:O44">
    <cfRule type="cellIs" dxfId="9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44566</v>
      </c>
    </row>
    <row r="2" spans="2:15">
      <c r="B2" s="171" t="s">
        <v>20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3" t="s">
        <v>37</v>
      </c>
    </row>
    <row r="4" spans="2:15" ht="14.5" customHeight="1">
      <c r="B4" s="193" t="s">
        <v>22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5" customHeight="1">
      <c r="B7" s="185" t="s">
        <v>22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85"/>
      <c r="C8" s="199"/>
      <c r="D8" s="160" t="s">
        <v>26</v>
      </c>
      <c r="E8" s="156" t="s">
        <v>2</v>
      </c>
      <c r="F8" s="159" t="s">
        <v>26</v>
      </c>
      <c r="G8" s="52" t="s">
        <v>2</v>
      </c>
      <c r="H8" s="187" t="s">
        <v>27</v>
      </c>
      <c r="I8" s="53" t="s">
        <v>26</v>
      </c>
      <c r="J8" s="189" t="s">
        <v>90</v>
      </c>
      <c r="K8" s="160" t="s">
        <v>26</v>
      </c>
      <c r="L8" s="51" t="s">
        <v>2</v>
      </c>
      <c r="M8" s="159" t="s">
        <v>26</v>
      </c>
      <c r="N8" s="51" t="s">
        <v>2</v>
      </c>
      <c r="O8" s="191" t="s">
        <v>27</v>
      </c>
    </row>
    <row r="9" spans="2:15" ht="15" customHeight="1">
      <c r="B9" s="186"/>
      <c r="C9" s="200"/>
      <c r="D9" s="157" t="s">
        <v>28</v>
      </c>
      <c r="E9" s="158" t="s">
        <v>29</v>
      </c>
      <c r="F9" s="49" t="s">
        <v>28</v>
      </c>
      <c r="G9" s="50" t="s">
        <v>29</v>
      </c>
      <c r="H9" s="188"/>
      <c r="I9" s="54" t="s">
        <v>28</v>
      </c>
      <c r="J9" s="190"/>
      <c r="K9" s="157" t="s">
        <v>28</v>
      </c>
      <c r="L9" s="158" t="s">
        <v>29</v>
      </c>
      <c r="M9" s="49" t="s">
        <v>28</v>
      </c>
      <c r="N9" s="158" t="s">
        <v>29</v>
      </c>
      <c r="O9" s="192"/>
    </row>
    <row r="10" spans="2:15">
      <c r="B10" s="70"/>
      <c r="C10" s="63" t="s">
        <v>9</v>
      </c>
      <c r="D10" s="79">
        <v>34</v>
      </c>
      <c r="E10" s="65">
        <v>0.69387755102040816</v>
      </c>
      <c r="F10" s="80">
        <v>20</v>
      </c>
      <c r="G10" s="66">
        <v>0.39215686274509803</v>
      </c>
      <c r="H10" s="67">
        <v>0.7</v>
      </c>
      <c r="I10" s="80">
        <v>14</v>
      </c>
      <c r="J10" s="69">
        <v>1.4285714285714284</v>
      </c>
      <c r="K10" s="79">
        <v>254</v>
      </c>
      <c r="L10" s="65">
        <v>0.56070640176600439</v>
      </c>
      <c r="M10" s="80">
        <v>222</v>
      </c>
      <c r="N10" s="66">
        <v>0.58421052631578951</v>
      </c>
      <c r="O10" s="67">
        <v>0.14414414414414423</v>
      </c>
    </row>
    <row r="11" spans="2:15">
      <c r="B11" s="70"/>
      <c r="C11" s="71" t="s">
        <v>12</v>
      </c>
      <c r="D11" s="81">
        <v>4</v>
      </c>
      <c r="E11" s="73">
        <v>8.1632653061224483E-2</v>
      </c>
      <c r="F11" s="82">
        <v>11</v>
      </c>
      <c r="G11" s="83">
        <v>0.21568627450980393</v>
      </c>
      <c r="H11" s="74">
        <v>-0.63636363636363635</v>
      </c>
      <c r="I11" s="82">
        <v>7</v>
      </c>
      <c r="J11" s="84">
        <v>-0.4285714285714286</v>
      </c>
      <c r="K11" s="81">
        <v>64</v>
      </c>
      <c r="L11" s="73">
        <v>0.141280353200883</v>
      </c>
      <c r="M11" s="82">
        <v>64</v>
      </c>
      <c r="N11" s="83">
        <v>0.16842105263157894</v>
      </c>
      <c r="O11" s="74">
        <v>0</v>
      </c>
    </row>
    <row r="12" spans="2:15">
      <c r="B12" s="70"/>
      <c r="C12" s="71" t="s">
        <v>17</v>
      </c>
      <c r="D12" s="81">
        <v>3</v>
      </c>
      <c r="E12" s="73">
        <v>6.1224489795918366E-2</v>
      </c>
      <c r="F12" s="82">
        <v>1</v>
      </c>
      <c r="G12" s="83">
        <v>1.9607843137254902E-2</v>
      </c>
      <c r="H12" s="74">
        <v>2</v>
      </c>
      <c r="I12" s="82">
        <v>9</v>
      </c>
      <c r="J12" s="84">
        <v>-0.66666666666666674</v>
      </c>
      <c r="K12" s="81">
        <v>32</v>
      </c>
      <c r="L12" s="73">
        <v>7.0640176600441501E-2</v>
      </c>
      <c r="M12" s="82">
        <v>16</v>
      </c>
      <c r="N12" s="83">
        <v>4.2105263157894736E-2</v>
      </c>
      <c r="O12" s="74">
        <v>1</v>
      </c>
    </row>
    <row r="13" spans="2:15">
      <c r="B13" s="70"/>
      <c r="C13" s="71" t="s">
        <v>72</v>
      </c>
      <c r="D13" s="81">
        <v>2</v>
      </c>
      <c r="E13" s="73">
        <v>4.0816326530612242E-2</v>
      </c>
      <c r="F13" s="82">
        <v>2</v>
      </c>
      <c r="G13" s="83">
        <v>3.9215686274509803E-2</v>
      </c>
      <c r="H13" s="74">
        <v>0</v>
      </c>
      <c r="I13" s="82">
        <v>0</v>
      </c>
      <c r="J13" s="84"/>
      <c r="K13" s="81">
        <v>20</v>
      </c>
      <c r="L13" s="73">
        <v>4.4150110375275942E-2</v>
      </c>
      <c r="M13" s="82">
        <v>5</v>
      </c>
      <c r="N13" s="83">
        <v>1.3157894736842105E-2</v>
      </c>
      <c r="O13" s="74">
        <v>3</v>
      </c>
    </row>
    <row r="14" spans="2:15">
      <c r="B14" s="111"/>
      <c r="C14" s="71" t="s">
        <v>4</v>
      </c>
      <c r="D14" s="81">
        <v>1</v>
      </c>
      <c r="E14" s="73">
        <v>2.0408163265306121E-2</v>
      </c>
      <c r="F14" s="82">
        <v>3</v>
      </c>
      <c r="G14" s="83">
        <v>5.8823529411764705E-2</v>
      </c>
      <c r="H14" s="74">
        <v>-0.66666666666666674</v>
      </c>
      <c r="I14" s="82">
        <v>6</v>
      </c>
      <c r="J14" s="84">
        <v>-0.83333333333333337</v>
      </c>
      <c r="K14" s="81">
        <v>19</v>
      </c>
      <c r="L14" s="73">
        <v>4.194260485651214E-2</v>
      </c>
      <c r="M14" s="82">
        <v>29</v>
      </c>
      <c r="N14" s="83">
        <v>7.6315789473684212E-2</v>
      </c>
      <c r="O14" s="74">
        <v>-0.34482758620689657</v>
      </c>
    </row>
    <row r="15" spans="2:15">
      <c r="B15" s="70"/>
      <c r="C15" s="71" t="s">
        <v>11</v>
      </c>
      <c r="D15" s="81">
        <v>0</v>
      </c>
      <c r="E15" s="73">
        <v>0</v>
      </c>
      <c r="F15" s="82">
        <v>7</v>
      </c>
      <c r="G15" s="83">
        <v>0.13725490196078433</v>
      </c>
      <c r="H15" s="74">
        <v>-1</v>
      </c>
      <c r="I15" s="82">
        <v>1</v>
      </c>
      <c r="J15" s="84">
        <v>-1</v>
      </c>
      <c r="K15" s="81">
        <v>12</v>
      </c>
      <c r="L15" s="73">
        <v>2.6490066225165563E-2</v>
      </c>
      <c r="M15" s="82">
        <v>15</v>
      </c>
      <c r="N15" s="83">
        <v>3.9473684210526314E-2</v>
      </c>
      <c r="O15" s="74">
        <v>-0.19999999999999996</v>
      </c>
    </row>
    <row r="16" spans="2:15">
      <c r="B16" s="70"/>
      <c r="C16" s="71" t="s">
        <v>16</v>
      </c>
      <c r="D16" s="81">
        <v>0</v>
      </c>
      <c r="E16" s="73">
        <v>0</v>
      </c>
      <c r="F16" s="82">
        <v>3</v>
      </c>
      <c r="G16" s="83">
        <v>5.8823529411764705E-2</v>
      </c>
      <c r="H16" s="74">
        <v>-1</v>
      </c>
      <c r="I16" s="82">
        <v>0</v>
      </c>
      <c r="J16" s="84"/>
      <c r="K16" s="81">
        <v>11</v>
      </c>
      <c r="L16" s="73">
        <v>2.4282560706401765E-2</v>
      </c>
      <c r="M16" s="82">
        <v>4</v>
      </c>
      <c r="N16" s="83">
        <v>1.0526315789473684E-2</v>
      </c>
      <c r="O16" s="74">
        <v>1.75</v>
      </c>
    </row>
    <row r="17" spans="2:16">
      <c r="B17" s="121"/>
      <c r="C17" s="85" t="s">
        <v>30</v>
      </c>
      <c r="D17" s="86">
        <v>5</v>
      </c>
      <c r="E17" s="87">
        <v>0.10204081632653061</v>
      </c>
      <c r="F17" s="86">
        <v>4</v>
      </c>
      <c r="G17" s="87">
        <v>7.8431372549019607E-2</v>
      </c>
      <c r="H17" s="88">
        <v>0.25</v>
      </c>
      <c r="I17" s="86">
        <v>2</v>
      </c>
      <c r="J17" s="87">
        <v>5.128205128205128E-2</v>
      </c>
      <c r="K17" s="86">
        <v>41</v>
      </c>
      <c r="L17" s="87">
        <v>9.0507726269315678E-2</v>
      </c>
      <c r="M17" s="86">
        <v>25</v>
      </c>
      <c r="N17" s="87">
        <v>6.5789473684210523E-2</v>
      </c>
      <c r="O17" s="89">
        <v>0.6399999999999999</v>
      </c>
    </row>
    <row r="18" spans="2:16">
      <c r="B18" s="22" t="s">
        <v>38</v>
      </c>
      <c r="C18" s="90" t="s">
        <v>31</v>
      </c>
      <c r="D18" s="34">
        <v>49</v>
      </c>
      <c r="E18" s="15">
        <v>1</v>
      </c>
      <c r="F18" s="34">
        <v>51</v>
      </c>
      <c r="G18" s="15">
        <v>1</v>
      </c>
      <c r="H18" s="16">
        <v>-3.9215686274509776E-2</v>
      </c>
      <c r="I18" s="34">
        <v>39</v>
      </c>
      <c r="J18" s="17">
        <v>0.25641025641025639</v>
      </c>
      <c r="K18" s="34">
        <v>453</v>
      </c>
      <c r="L18" s="15">
        <v>1</v>
      </c>
      <c r="M18" s="34">
        <v>380</v>
      </c>
      <c r="N18" s="17">
        <v>1</v>
      </c>
      <c r="O18" s="19">
        <v>0.19210526315789478</v>
      </c>
    </row>
    <row r="19" spans="2:16">
      <c r="B19" s="70"/>
      <c r="C19" s="63" t="s">
        <v>3</v>
      </c>
      <c r="D19" s="79">
        <v>590</v>
      </c>
      <c r="E19" s="65">
        <v>0.16275862068965516</v>
      </c>
      <c r="F19" s="80">
        <v>402</v>
      </c>
      <c r="G19" s="66">
        <v>0.17819148936170212</v>
      </c>
      <c r="H19" s="67">
        <v>0.46766169154228865</v>
      </c>
      <c r="I19" s="80">
        <v>653</v>
      </c>
      <c r="J19" s="69">
        <v>-9.6477794793261906E-2</v>
      </c>
      <c r="K19" s="79">
        <v>7458</v>
      </c>
      <c r="L19" s="65">
        <v>0.23171565276828435</v>
      </c>
      <c r="M19" s="80">
        <v>4438</v>
      </c>
      <c r="N19" s="66">
        <v>0.21880392446876695</v>
      </c>
      <c r="O19" s="67">
        <v>0.68048670572329883</v>
      </c>
    </row>
    <row r="20" spans="2:16">
      <c r="B20" s="70"/>
      <c r="C20" s="71" t="s">
        <v>8</v>
      </c>
      <c r="D20" s="81">
        <v>876</v>
      </c>
      <c r="E20" s="73">
        <v>0.24165517241379311</v>
      </c>
      <c r="F20" s="82">
        <v>316</v>
      </c>
      <c r="G20" s="83">
        <v>0.14007092198581561</v>
      </c>
      <c r="H20" s="74">
        <v>1.7721518987341773</v>
      </c>
      <c r="I20" s="82">
        <v>476</v>
      </c>
      <c r="J20" s="84">
        <v>0.84033613445378141</v>
      </c>
      <c r="K20" s="81">
        <v>5556</v>
      </c>
      <c r="L20" s="73">
        <v>0.17262163673646927</v>
      </c>
      <c r="M20" s="82">
        <v>3437</v>
      </c>
      <c r="N20" s="83">
        <v>0.16945225065325642</v>
      </c>
      <c r="O20" s="74">
        <v>0.61652604015129464</v>
      </c>
    </row>
    <row r="21" spans="2:16">
      <c r="B21" s="70"/>
      <c r="C21" s="71" t="s">
        <v>9</v>
      </c>
      <c r="D21" s="81">
        <v>508</v>
      </c>
      <c r="E21" s="73">
        <v>0.14013793103448277</v>
      </c>
      <c r="F21" s="82">
        <v>519</v>
      </c>
      <c r="G21" s="83">
        <v>0.23005319148936171</v>
      </c>
      <c r="H21" s="74">
        <v>-2.1194605009633882E-2</v>
      </c>
      <c r="I21" s="82">
        <v>374</v>
      </c>
      <c r="J21" s="84">
        <v>0.35828877005347604</v>
      </c>
      <c r="K21" s="81">
        <v>5189</v>
      </c>
      <c r="L21" s="73">
        <v>0.16121916361150812</v>
      </c>
      <c r="M21" s="82">
        <v>3134</v>
      </c>
      <c r="N21" s="83">
        <v>0.15451363210570429</v>
      </c>
      <c r="O21" s="74">
        <v>0.65571155073388643</v>
      </c>
    </row>
    <row r="22" spans="2:16">
      <c r="B22" s="70"/>
      <c r="C22" s="71" t="s">
        <v>4</v>
      </c>
      <c r="D22" s="81">
        <v>655</v>
      </c>
      <c r="E22" s="73">
        <v>0.18068965517241378</v>
      </c>
      <c r="F22" s="82">
        <v>419</v>
      </c>
      <c r="G22" s="83">
        <v>0.18572695035460993</v>
      </c>
      <c r="H22" s="74">
        <v>0.5632458233890214</v>
      </c>
      <c r="I22" s="82">
        <v>406</v>
      </c>
      <c r="J22" s="84">
        <v>0.61330049261083741</v>
      </c>
      <c r="K22" s="81">
        <v>5101</v>
      </c>
      <c r="L22" s="73">
        <v>0.15848505561424223</v>
      </c>
      <c r="M22" s="82">
        <v>3473</v>
      </c>
      <c r="N22" s="83">
        <v>0.17122713602524281</v>
      </c>
      <c r="O22" s="74">
        <v>0.46875899798445153</v>
      </c>
    </row>
    <row r="23" spans="2:16">
      <c r="B23" s="111"/>
      <c r="C23" s="71" t="s">
        <v>10</v>
      </c>
      <c r="D23" s="81">
        <v>488</v>
      </c>
      <c r="E23" s="73">
        <v>0.1346206896551724</v>
      </c>
      <c r="F23" s="82">
        <v>259</v>
      </c>
      <c r="G23" s="83">
        <v>0.1148049645390071</v>
      </c>
      <c r="H23" s="74">
        <v>0.88416988416988418</v>
      </c>
      <c r="I23" s="82">
        <v>396</v>
      </c>
      <c r="J23" s="84">
        <v>0.23232323232323226</v>
      </c>
      <c r="K23" s="81">
        <v>4575</v>
      </c>
      <c r="L23" s="73">
        <v>0.14214254644876653</v>
      </c>
      <c r="M23" s="82">
        <v>3006</v>
      </c>
      <c r="N23" s="83">
        <v>0.14820292856086378</v>
      </c>
      <c r="O23" s="74">
        <v>0.52195608782435121</v>
      </c>
    </row>
    <row r="24" spans="2:16">
      <c r="B24" s="70"/>
      <c r="C24" s="71" t="s">
        <v>12</v>
      </c>
      <c r="D24" s="81">
        <v>239</v>
      </c>
      <c r="E24" s="73">
        <v>6.5931034482758624E-2</v>
      </c>
      <c r="F24" s="82">
        <v>208</v>
      </c>
      <c r="G24" s="83">
        <v>9.2198581560283682E-2</v>
      </c>
      <c r="H24" s="74">
        <v>0.14903846153846145</v>
      </c>
      <c r="I24" s="82">
        <v>186</v>
      </c>
      <c r="J24" s="84">
        <v>0.28494623655913975</v>
      </c>
      <c r="K24" s="81">
        <v>2068</v>
      </c>
      <c r="L24" s="73">
        <v>6.4251537935748462E-2</v>
      </c>
      <c r="M24" s="82">
        <v>1579</v>
      </c>
      <c r="N24" s="83">
        <v>7.7848444510180942E-2</v>
      </c>
      <c r="O24" s="74">
        <v>0.30968967701076622</v>
      </c>
    </row>
    <row r="25" spans="2:16">
      <c r="B25" s="70"/>
      <c r="C25" s="71" t="s">
        <v>11</v>
      </c>
      <c r="D25" s="81">
        <v>206</v>
      </c>
      <c r="E25" s="73">
        <v>5.6827586206896555E-2</v>
      </c>
      <c r="F25" s="82">
        <v>81</v>
      </c>
      <c r="G25" s="83">
        <v>3.5904255319148939E-2</v>
      </c>
      <c r="H25" s="74">
        <v>1.5432098765432101</v>
      </c>
      <c r="I25" s="82">
        <v>225</v>
      </c>
      <c r="J25" s="84">
        <v>-8.4444444444444433E-2</v>
      </c>
      <c r="K25" s="81">
        <v>1633</v>
      </c>
      <c r="L25" s="73">
        <v>5.0736344994718199E-2</v>
      </c>
      <c r="M25" s="82">
        <v>891</v>
      </c>
      <c r="N25" s="83">
        <v>4.3928412956663214E-2</v>
      </c>
      <c r="O25" s="74">
        <v>0.83277216610549942</v>
      </c>
    </row>
    <row r="26" spans="2:16">
      <c r="B26" s="70"/>
      <c r="C26" s="71" t="s">
        <v>66</v>
      </c>
      <c r="D26" s="81">
        <v>43</v>
      </c>
      <c r="E26" s="73">
        <v>1.1862068965517241E-2</v>
      </c>
      <c r="F26" s="82">
        <v>29</v>
      </c>
      <c r="G26" s="83">
        <v>1.2854609929078014E-2</v>
      </c>
      <c r="H26" s="74">
        <v>0.48275862068965525</v>
      </c>
      <c r="I26" s="82">
        <v>53</v>
      </c>
      <c r="J26" s="84">
        <v>-0.18867924528301883</v>
      </c>
      <c r="K26" s="81">
        <v>420</v>
      </c>
      <c r="L26" s="73">
        <v>1.3049151805132666E-2</v>
      </c>
      <c r="M26" s="82">
        <v>146</v>
      </c>
      <c r="N26" s="83">
        <v>7.1981462308337027E-3</v>
      </c>
      <c r="O26" s="74">
        <v>1.8767123287671232</v>
      </c>
    </row>
    <row r="27" spans="2:16">
      <c r="B27" s="128"/>
      <c r="C27" s="85" t="s">
        <v>30</v>
      </c>
      <c r="D27" s="97">
        <f>+D28-SUM(D19:D26)</f>
        <v>20</v>
      </c>
      <c r="E27" s="87">
        <f>+E28-SUM(E19:E26)</f>
        <v>5.5172413793104225E-3</v>
      </c>
      <c r="F27" s="97">
        <f>+F28-SUM(F19:F26)</f>
        <v>23</v>
      </c>
      <c r="G27" s="87">
        <f>+G28-SUM(G19:G26)</f>
        <v>1.0195035460992763E-2</v>
      </c>
      <c r="H27" s="88">
        <f>+D27/F27-1</f>
        <v>-0.13043478260869568</v>
      </c>
      <c r="I27" s="86">
        <f>+I28-SUM(I20:I26)</f>
        <v>671</v>
      </c>
      <c r="J27" s="87">
        <f>+D27/I27-1</f>
        <v>-0.97019374068554398</v>
      </c>
      <c r="K27" s="97">
        <f>+K28-SUM(K19:K26)</f>
        <v>186</v>
      </c>
      <c r="L27" s="87">
        <f>+L28-SUM(L19:L26)</f>
        <v>5.7789100851300956E-3</v>
      </c>
      <c r="M27" s="97">
        <f>+M28-SUM(M19:M26)</f>
        <v>179</v>
      </c>
      <c r="N27" s="87">
        <f>+N28-SUM(N19:N26)</f>
        <v>8.8251244884879343E-3</v>
      </c>
      <c r="O27" s="88">
        <f>+K27/M27-1</f>
        <v>3.9106145251396551E-2</v>
      </c>
    </row>
    <row r="28" spans="2:16">
      <c r="B28" s="22" t="s">
        <v>39</v>
      </c>
      <c r="C28" s="90" t="s">
        <v>31</v>
      </c>
      <c r="D28" s="34">
        <v>3625</v>
      </c>
      <c r="E28" s="15">
        <v>1</v>
      </c>
      <c r="F28" s="34">
        <v>2256</v>
      </c>
      <c r="G28" s="15">
        <v>1</v>
      </c>
      <c r="H28" s="16">
        <v>0.60682624113475181</v>
      </c>
      <c r="I28" s="34">
        <v>2787</v>
      </c>
      <c r="J28" s="17">
        <v>0.30068173663437392</v>
      </c>
      <c r="K28" s="34">
        <v>32186</v>
      </c>
      <c r="L28" s="15">
        <v>1</v>
      </c>
      <c r="M28" s="34">
        <v>20283</v>
      </c>
      <c r="N28" s="17">
        <v>1</v>
      </c>
      <c r="O28" s="19">
        <v>0.5868461272987231</v>
      </c>
    </row>
    <row r="29" spans="2:16">
      <c r="B29" s="22" t="s">
        <v>53</v>
      </c>
      <c r="C29" s="90" t="s">
        <v>31</v>
      </c>
      <c r="D29" s="91">
        <v>3</v>
      </c>
      <c r="E29" s="15">
        <v>1</v>
      </c>
      <c r="F29" s="91">
        <v>1</v>
      </c>
      <c r="G29" s="15">
        <v>1</v>
      </c>
      <c r="H29" s="16">
        <v>2</v>
      </c>
      <c r="I29" s="91">
        <v>5</v>
      </c>
      <c r="J29" s="15">
        <v>-0.4</v>
      </c>
      <c r="K29" s="91">
        <v>45</v>
      </c>
      <c r="L29" s="15">
        <v>1</v>
      </c>
      <c r="M29" s="91">
        <v>9</v>
      </c>
      <c r="N29" s="15">
        <v>1</v>
      </c>
      <c r="O29" s="19">
        <v>4</v>
      </c>
      <c r="P29" s="25"/>
    </row>
    <row r="30" spans="2:16">
      <c r="B30" s="23"/>
      <c r="C30" s="94" t="s">
        <v>31</v>
      </c>
      <c r="D30" s="35">
        <v>3677</v>
      </c>
      <c r="E30" s="10">
        <v>1</v>
      </c>
      <c r="F30" s="35">
        <v>2308</v>
      </c>
      <c r="G30" s="10">
        <v>1</v>
      </c>
      <c r="H30" s="11">
        <v>0.59315424610051992</v>
      </c>
      <c r="I30" s="35">
        <v>2831</v>
      </c>
      <c r="J30" s="12">
        <v>0.29883433415754146</v>
      </c>
      <c r="K30" s="35">
        <v>32684</v>
      </c>
      <c r="L30" s="10">
        <v>1</v>
      </c>
      <c r="M30" s="35">
        <v>20672</v>
      </c>
      <c r="N30" s="10">
        <v>1</v>
      </c>
      <c r="O30" s="20">
        <v>0.58107585139318885</v>
      </c>
      <c r="P30" s="25"/>
    </row>
    <row r="31" spans="2:16" ht="14.5" customHeight="1">
      <c r="B31" s="139" t="s">
        <v>73</v>
      </c>
      <c r="C31" s="141"/>
      <c r="D31" s="139"/>
      <c r="E31" s="139"/>
      <c r="F31" s="139"/>
      <c r="G31" s="139"/>
    </row>
    <row r="32" spans="2:16">
      <c r="B32" s="142" t="s">
        <v>74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1" t="s">
        <v>40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21"/>
    </row>
    <row r="36" spans="2:15">
      <c r="B36" s="172" t="s">
        <v>41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9" t="s">
        <v>37</v>
      </c>
    </row>
    <row r="37" spans="2:15" ht="14.5" customHeight="1">
      <c r="B37" s="193" t="s">
        <v>22</v>
      </c>
      <c r="C37" s="193" t="s">
        <v>1</v>
      </c>
      <c r="D37" s="176" t="s">
        <v>85</v>
      </c>
      <c r="E37" s="167"/>
      <c r="F37" s="167"/>
      <c r="G37" s="167"/>
      <c r="H37" s="177"/>
      <c r="I37" s="167" t="s">
        <v>83</v>
      </c>
      <c r="J37" s="167"/>
      <c r="K37" s="176" t="s">
        <v>86</v>
      </c>
      <c r="L37" s="167"/>
      <c r="M37" s="167"/>
      <c r="N37" s="167"/>
      <c r="O37" s="177"/>
    </row>
    <row r="38" spans="2:15" ht="14.5" customHeight="1">
      <c r="B38" s="194"/>
      <c r="C38" s="194"/>
      <c r="D38" s="173" t="s">
        <v>87</v>
      </c>
      <c r="E38" s="174"/>
      <c r="F38" s="174"/>
      <c r="G38" s="174"/>
      <c r="H38" s="175"/>
      <c r="I38" s="174" t="s">
        <v>84</v>
      </c>
      <c r="J38" s="174"/>
      <c r="K38" s="173" t="s">
        <v>88</v>
      </c>
      <c r="L38" s="174"/>
      <c r="M38" s="174"/>
      <c r="N38" s="174"/>
      <c r="O38" s="175"/>
    </row>
    <row r="39" spans="2:15" ht="14.5" customHeight="1">
      <c r="B39" s="194"/>
      <c r="C39" s="201"/>
      <c r="D39" s="165">
        <v>2021</v>
      </c>
      <c r="E39" s="168"/>
      <c r="F39" s="178">
        <v>2020</v>
      </c>
      <c r="G39" s="178"/>
      <c r="H39" s="195" t="s">
        <v>23</v>
      </c>
      <c r="I39" s="197">
        <v>2021</v>
      </c>
      <c r="J39" s="165" t="s">
        <v>89</v>
      </c>
      <c r="K39" s="165">
        <v>2021</v>
      </c>
      <c r="L39" s="168"/>
      <c r="M39" s="178">
        <v>2020</v>
      </c>
      <c r="N39" s="168"/>
      <c r="O39" s="184" t="s">
        <v>23</v>
      </c>
    </row>
    <row r="40" spans="2:15" ht="14.5" customHeight="1">
      <c r="B40" s="185" t="s">
        <v>22</v>
      </c>
      <c r="C40" s="199" t="s">
        <v>25</v>
      </c>
      <c r="D40" s="169"/>
      <c r="E40" s="170"/>
      <c r="F40" s="179"/>
      <c r="G40" s="179"/>
      <c r="H40" s="196"/>
      <c r="I40" s="198"/>
      <c r="J40" s="166"/>
      <c r="K40" s="169"/>
      <c r="L40" s="170"/>
      <c r="M40" s="179"/>
      <c r="N40" s="170"/>
      <c r="O40" s="184"/>
    </row>
    <row r="41" spans="2:15" ht="14.5" customHeight="1">
      <c r="B41" s="185"/>
      <c r="C41" s="199"/>
      <c r="D41" s="160" t="s">
        <v>26</v>
      </c>
      <c r="E41" s="156" t="s">
        <v>2</v>
      </c>
      <c r="F41" s="159" t="s">
        <v>26</v>
      </c>
      <c r="G41" s="52" t="s">
        <v>2</v>
      </c>
      <c r="H41" s="187" t="s">
        <v>27</v>
      </c>
      <c r="I41" s="53" t="s">
        <v>26</v>
      </c>
      <c r="J41" s="189" t="s">
        <v>90</v>
      </c>
      <c r="K41" s="160" t="s">
        <v>26</v>
      </c>
      <c r="L41" s="51" t="s">
        <v>2</v>
      </c>
      <c r="M41" s="159" t="s">
        <v>26</v>
      </c>
      <c r="N41" s="51" t="s">
        <v>2</v>
      </c>
      <c r="O41" s="191" t="s">
        <v>27</v>
      </c>
    </row>
    <row r="42" spans="2:15" ht="14.5" customHeight="1">
      <c r="B42" s="186"/>
      <c r="C42" s="200"/>
      <c r="D42" s="157" t="s">
        <v>28</v>
      </c>
      <c r="E42" s="158" t="s">
        <v>29</v>
      </c>
      <c r="F42" s="49" t="s">
        <v>28</v>
      </c>
      <c r="G42" s="50" t="s">
        <v>29</v>
      </c>
      <c r="H42" s="188"/>
      <c r="I42" s="54" t="s">
        <v>28</v>
      </c>
      <c r="J42" s="190"/>
      <c r="K42" s="157" t="s">
        <v>28</v>
      </c>
      <c r="L42" s="158" t="s">
        <v>29</v>
      </c>
      <c r="M42" s="49" t="s">
        <v>28</v>
      </c>
      <c r="N42" s="158" t="s">
        <v>29</v>
      </c>
      <c r="O42" s="192"/>
    </row>
    <row r="43" spans="2:15">
      <c r="B43" s="22" t="s">
        <v>38</v>
      </c>
      <c r="C43" s="90" t="s">
        <v>31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482</v>
      </c>
      <c r="E44" s="65">
        <v>0.17470097861544037</v>
      </c>
      <c r="F44" s="80">
        <v>356</v>
      </c>
      <c r="G44" s="66">
        <v>0.22952933591231464</v>
      </c>
      <c r="H44" s="67">
        <v>0.35393258426966301</v>
      </c>
      <c r="I44" s="80">
        <v>567</v>
      </c>
      <c r="J44" s="69">
        <v>-0.14991181657848329</v>
      </c>
      <c r="K44" s="79">
        <v>6445</v>
      </c>
      <c r="L44" s="65">
        <v>0.25898095314634734</v>
      </c>
      <c r="M44" s="80">
        <v>3812</v>
      </c>
      <c r="N44" s="66">
        <v>0.26356910737744588</v>
      </c>
      <c r="O44" s="67">
        <v>0.69071353620146914</v>
      </c>
    </row>
    <row r="45" spans="2:15">
      <c r="B45" s="70"/>
      <c r="C45" s="71" t="s">
        <v>8</v>
      </c>
      <c r="D45" s="81">
        <v>771</v>
      </c>
      <c r="E45" s="73">
        <v>0.27944907575208411</v>
      </c>
      <c r="F45" s="82">
        <v>231</v>
      </c>
      <c r="G45" s="83">
        <v>0.14893617021276595</v>
      </c>
      <c r="H45" s="74">
        <v>2.3376623376623376</v>
      </c>
      <c r="I45" s="82">
        <v>367</v>
      </c>
      <c r="J45" s="84">
        <v>1.1008174386920979</v>
      </c>
      <c r="K45" s="81">
        <v>4676</v>
      </c>
      <c r="L45" s="73">
        <v>0.18789680945109699</v>
      </c>
      <c r="M45" s="82">
        <v>2644</v>
      </c>
      <c r="N45" s="83">
        <v>0.18281131162276154</v>
      </c>
      <c r="O45" s="74">
        <v>0.76853252647503778</v>
      </c>
    </row>
    <row r="46" spans="2:15" ht="15" customHeight="1">
      <c r="B46" s="70"/>
      <c r="C46" s="71" t="s">
        <v>9</v>
      </c>
      <c r="D46" s="81">
        <v>417</v>
      </c>
      <c r="E46" s="73">
        <v>0.1511417180137731</v>
      </c>
      <c r="F46" s="82">
        <v>415</v>
      </c>
      <c r="G46" s="83">
        <v>0.26756931012250162</v>
      </c>
      <c r="H46" s="74">
        <v>4.8192771084336616E-3</v>
      </c>
      <c r="I46" s="82">
        <v>305</v>
      </c>
      <c r="J46" s="84">
        <v>0.36721311475409846</v>
      </c>
      <c r="K46" s="81">
        <v>4150</v>
      </c>
      <c r="L46" s="73">
        <v>0.16676042754962631</v>
      </c>
      <c r="M46" s="82">
        <v>2227</v>
      </c>
      <c r="N46" s="83">
        <v>0.15397911913157714</v>
      </c>
      <c r="O46" s="74">
        <v>0.86349348899865297</v>
      </c>
    </row>
    <row r="47" spans="2:15">
      <c r="B47" s="70"/>
      <c r="C47" s="71" t="s">
        <v>4</v>
      </c>
      <c r="D47" s="81">
        <v>501</v>
      </c>
      <c r="E47" s="73">
        <v>0.18158753171438927</v>
      </c>
      <c r="F47" s="82">
        <v>279</v>
      </c>
      <c r="G47" s="83">
        <v>0.17988394584139264</v>
      </c>
      <c r="H47" s="74">
        <v>0.79569892473118276</v>
      </c>
      <c r="I47" s="82">
        <v>268</v>
      </c>
      <c r="J47" s="84">
        <v>0.86940298507462677</v>
      </c>
      <c r="K47" s="81">
        <v>3625</v>
      </c>
      <c r="L47" s="73">
        <v>0.14566422888370972</v>
      </c>
      <c r="M47" s="82">
        <v>2221</v>
      </c>
      <c r="N47" s="83">
        <v>0.1535642674410565</v>
      </c>
      <c r="O47" s="74">
        <v>0.63214768122467357</v>
      </c>
    </row>
    <row r="48" spans="2:15" ht="15" customHeight="1">
      <c r="B48" s="111"/>
      <c r="C48" s="71" t="s">
        <v>10</v>
      </c>
      <c r="D48" s="81">
        <v>319</v>
      </c>
      <c r="E48" s="73">
        <v>0.11562160202972091</v>
      </c>
      <c r="F48" s="82">
        <v>123</v>
      </c>
      <c r="G48" s="83">
        <v>7.9303675048355893E-2</v>
      </c>
      <c r="H48" s="74">
        <v>1.5934959349593494</v>
      </c>
      <c r="I48" s="82">
        <v>301</v>
      </c>
      <c r="J48" s="84">
        <v>5.980066445182719E-2</v>
      </c>
      <c r="K48" s="81">
        <v>3491</v>
      </c>
      <c r="L48" s="73">
        <v>0.14027967531945673</v>
      </c>
      <c r="M48" s="82">
        <v>2292</v>
      </c>
      <c r="N48" s="83">
        <v>0.15847334577888406</v>
      </c>
      <c r="O48" s="74">
        <v>0.52312390924956365</v>
      </c>
    </row>
    <row r="49" spans="2:15">
      <c r="B49" s="70"/>
      <c r="C49" s="71" t="s">
        <v>11</v>
      </c>
      <c r="D49" s="81">
        <v>132</v>
      </c>
      <c r="E49" s="73">
        <v>4.7843421529539687E-2</v>
      </c>
      <c r="F49" s="82">
        <v>36</v>
      </c>
      <c r="G49" s="83">
        <v>2.321083172147002E-2</v>
      </c>
      <c r="H49" s="74">
        <v>2.6666666666666665</v>
      </c>
      <c r="I49" s="82">
        <v>161</v>
      </c>
      <c r="J49" s="84">
        <v>-0.18012422360248448</v>
      </c>
      <c r="K49" s="81">
        <v>1175</v>
      </c>
      <c r="L49" s="73">
        <v>4.7215301776099013E-2</v>
      </c>
      <c r="M49" s="82">
        <v>581</v>
      </c>
      <c r="N49" s="83">
        <v>4.0171472032081865E-2</v>
      </c>
      <c r="O49" s="74">
        <v>1.0223752151462997</v>
      </c>
    </row>
    <row r="50" spans="2:15">
      <c r="B50" s="70"/>
      <c r="C50" s="71" t="s">
        <v>12</v>
      </c>
      <c r="D50" s="81">
        <v>94</v>
      </c>
      <c r="E50" s="73">
        <v>3.4070315331641898E-2</v>
      </c>
      <c r="F50" s="82">
        <v>82</v>
      </c>
      <c r="G50" s="83">
        <v>5.2869116698903935E-2</v>
      </c>
      <c r="H50" s="74">
        <v>0.14634146341463405</v>
      </c>
      <c r="I50" s="82">
        <v>75</v>
      </c>
      <c r="J50" s="84">
        <v>0.25333333333333341</v>
      </c>
      <c r="K50" s="81">
        <v>920</v>
      </c>
      <c r="L50" s="73">
        <v>3.6968576709796676E-2</v>
      </c>
      <c r="M50" s="82">
        <v>535</v>
      </c>
      <c r="N50" s="83">
        <v>3.6990942404756963E-2</v>
      </c>
      <c r="O50" s="74">
        <v>0.71962616822429903</v>
      </c>
    </row>
    <row r="51" spans="2:15">
      <c r="B51" s="70"/>
      <c r="C51" s="71" t="s">
        <v>66</v>
      </c>
      <c r="D51" s="81">
        <v>43</v>
      </c>
      <c r="E51" s="73">
        <v>1.5585357013410656E-2</v>
      </c>
      <c r="F51" s="82">
        <v>29</v>
      </c>
      <c r="G51" s="83">
        <v>1.8697614442295292E-2</v>
      </c>
      <c r="H51" s="74">
        <v>0.48275862068965525</v>
      </c>
      <c r="I51" s="82">
        <v>51</v>
      </c>
      <c r="J51" s="84">
        <v>-0.15686274509803921</v>
      </c>
      <c r="K51" s="81">
        <v>404</v>
      </c>
      <c r="L51" s="73">
        <v>1.6234027163867234E-2</v>
      </c>
      <c r="M51" s="82">
        <v>146</v>
      </c>
      <c r="N51" s="83">
        <v>1.0094724469335545E-2</v>
      </c>
      <c r="O51" s="74">
        <v>1.7671232876712328</v>
      </c>
    </row>
    <row r="52" spans="2:15">
      <c r="B52" s="128"/>
      <c r="C52" s="85" t="s">
        <v>30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3.4570974210053237E-4</v>
      </c>
      <c r="O52" s="89">
        <v>-1</v>
      </c>
    </row>
    <row r="53" spans="2:15">
      <c r="B53" s="22" t="s">
        <v>39</v>
      </c>
      <c r="C53" s="90" t="s">
        <v>31</v>
      </c>
      <c r="D53" s="34">
        <v>2759</v>
      </c>
      <c r="E53" s="15">
        <v>1</v>
      </c>
      <c r="F53" s="34">
        <v>1551</v>
      </c>
      <c r="G53" s="15">
        <v>1</v>
      </c>
      <c r="H53" s="16">
        <v>0.77885235332043834</v>
      </c>
      <c r="I53" s="34">
        <v>2095</v>
      </c>
      <c r="J53" s="17">
        <v>0.31694510739856807</v>
      </c>
      <c r="K53" s="34">
        <v>24886</v>
      </c>
      <c r="L53" s="15">
        <v>1</v>
      </c>
      <c r="M53" s="34">
        <v>14463</v>
      </c>
      <c r="N53" s="17">
        <v>1</v>
      </c>
      <c r="O53" s="19">
        <v>0.72066652838276979</v>
      </c>
    </row>
    <row r="54" spans="2:15">
      <c r="B54" s="22" t="s">
        <v>53</v>
      </c>
      <c r="C54" s="90" t="s">
        <v>31</v>
      </c>
      <c r="D54" s="34">
        <v>2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1</v>
      </c>
      <c r="K54" s="34">
        <v>4</v>
      </c>
      <c r="L54" s="15">
        <v>1</v>
      </c>
      <c r="M54" s="34">
        <v>2</v>
      </c>
      <c r="N54" s="15">
        <v>1</v>
      </c>
      <c r="O54" s="19">
        <v>1</v>
      </c>
    </row>
    <row r="55" spans="2:15">
      <c r="B55" s="23"/>
      <c r="C55" s="94" t="s">
        <v>31</v>
      </c>
      <c r="D55" s="35">
        <v>2761</v>
      </c>
      <c r="E55" s="10">
        <v>1</v>
      </c>
      <c r="F55" s="35">
        <v>1551</v>
      </c>
      <c r="G55" s="10">
        <v>1</v>
      </c>
      <c r="H55" s="11">
        <v>0.78014184397163122</v>
      </c>
      <c r="I55" s="35">
        <v>2096</v>
      </c>
      <c r="J55" s="12">
        <v>0.31727099236641232</v>
      </c>
      <c r="K55" s="35">
        <v>24890</v>
      </c>
      <c r="L55" s="10">
        <v>1</v>
      </c>
      <c r="M55" s="35">
        <v>14465</v>
      </c>
      <c r="N55" s="10">
        <v>1</v>
      </c>
      <c r="O55" s="20">
        <v>0.72070515036294514</v>
      </c>
    </row>
    <row r="56" spans="2:15">
      <c r="B56" s="139" t="s">
        <v>73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74</v>
      </c>
      <c r="C57" s="139"/>
      <c r="D57" s="139"/>
      <c r="E57" s="139"/>
      <c r="F57" s="139"/>
      <c r="G57" s="139"/>
    </row>
    <row r="59" spans="2:15">
      <c r="B59" s="202" t="s">
        <v>51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135"/>
    </row>
    <row r="60" spans="2:15">
      <c r="B60" s="203" t="s">
        <v>52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6" t="s">
        <v>37</v>
      </c>
    </row>
    <row r="61" spans="2:15">
      <c r="B61" s="193" t="s">
        <v>22</v>
      </c>
      <c r="C61" s="193" t="s">
        <v>1</v>
      </c>
      <c r="D61" s="176" t="s">
        <v>85</v>
      </c>
      <c r="E61" s="167"/>
      <c r="F61" s="167"/>
      <c r="G61" s="167"/>
      <c r="H61" s="177"/>
      <c r="I61" s="167" t="s">
        <v>83</v>
      </c>
      <c r="J61" s="167"/>
      <c r="K61" s="176" t="s">
        <v>86</v>
      </c>
      <c r="L61" s="167"/>
      <c r="M61" s="167"/>
      <c r="N61" s="167"/>
      <c r="O61" s="177"/>
    </row>
    <row r="62" spans="2:15">
      <c r="B62" s="194"/>
      <c r="C62" s="194"/>
      <c r="D62" s="173" t="s">
        <v>87</v>
      </c>
      <c r="E62" s="174"/>
      <c r="F62" s="174"/>
      <c r="G62" s="174"/>
      <c r="H62" s="175"/>
      <c r="I62" s="174" t="s">
        <v>84</v>
      </c>
      <c r="J62" s="174"/>
      <c r="K62" s="173" t="s">
        <v>88</v>
      </c>
      <c r="L62" s="174"/>
      <c r="M62" s="174"/>
      <c r="N62" s="174"/>
      <c r="O62" s="175"/>
    </row>
    <row r="63" spans="2:15" ht="15" customHeight="1">
      <c r="B63" s="194"/>
      <c r="C63" s="194"/>
      <c r="D63" s="165">
        <v>2021</v>
      </c>
      <c r="E63" s="168"/>
      <c r="F63" s="178">
        <v>2020</v>
      </c>
      <c r="G63" s="178"/>
      <c r="H63" s="195" t="s">
        <v>23</v>
      </c>
      <c r="I63" s="197">
        <v>2021</v>
      </c>
      <c r="J63" s="165" t="s">
        <v>89</v>
      </c>
      <c r="K63" s="165">
        <v>2021</v>
      </c>
      <c r="L63" s="168"/>
      <c r="M63" s="178">
        <v>2020</v>
      </c>
      <c r="N63" s="168"/>
      <c r="O63" s="184" t="s">
        <v>23</v>
      </c>
    </row>
    <row r="64" spans="2:15">
      <c r="B64" s="185" t="s">
        <v>22</v>
      </c>
      <c r="C64" s="185" t="s">
        <v>25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85"/>
      <c r="D65" s="160" t="s">
        <v>26</v>
      </c>
      <c r="E65" s="156" t="s">
        <v>2</v>
      </c>
      <c r="F65" s="159" t="s">
        <v>26</v>
      </c>
      <c r="G65" s="52" t="s">
        <v>2</v>
      </c>
      <c r="H65" s="187" t="s">
        <v>27</v>
      </c>
      <c r="I65" s="53" t="s">
        <v>26</v>
      </c>
      <c r="J65" s="189" t="s">
        <v>90</v>
      </c>
      <c r="K65" s="160" t="s">
        <v>26</v>
      </c>
      <c r="L65" s="51" t="s">
        <v>2</v>
      </c>
      <c r="M65" s="159" t="s">
        <v>26</v>
      </c>
      <c r="N65" s="51" t="s">
        <v>2</v>
      </c>
      <c r="O65" s="191" t="s">
        <v>27</v>
      </c>
    </row>
    <row r="66" spans="2:15" ht="25">
      <c r="B66" s="186"/>
      <c r="C66" s="186"/>
      <c r="D66" s="157" t="s">
        <v>28</v>
      </c>
      <c r="E66" s="158" t="s">
        <v>29</v>
      </c>
      <c r="F66" s="49" t="s">
        <v>28</v>
      </c>
      <c r="G66" s="50" t="s">
        <v>29</v>
      </c>
      <c r="H66" s="188"/>
      <c r="I66" s="54" t="s">
        <v>28</v>
      </c>
      <c r="J66" s="190"/>
      <c r="K66" s="157" t="s">
        <v>28</v>
      </c>
      <c r="L66" s="158" t="s">
        <v>29</v>
      </c>
      <c r="M66" s="49" t="s">
        <v>28</v>
      </c>
      <c r="N66" s="158" t="s">
        <v>29</v>
      </c>
      <c r="O66" s="192"/>
    </row>
    <row r="67" spans="2:15">
      <c r="B67" s="70"/>
      <c r="C67" s="63" t="s">
        <v>4</v>
      </c>
      <c r="D67" s="79">
        <v>155</v>
      </c>
      <c r="E67" s="65">
        <v>0.16921397379912664</v>
      </c>
      <c r="F67" s="80">
        <v>143</v>
      </c>
      <c r="G67" s="66">
        <v>0.18890356671070013</v>
      </c>
      <c r="H67" s="67">
        <v>8.3916083916083961E-2</v>
      </c>
      <c r="I67" s="79">
        <v>144</v>
      </c>
      <c r="J67" s="69">
        <v>7.638888888888884E-2</v>
      </c>
      <c r="K67" s="79">
        <v>1518</v>
      </c>
      <c r="L67" s="65">
        <v>0.19476520400307928</v>
      </c>
      <c r="M67" s="80">
        <v>1281</v>
      </c>
      <c r="N67" s="66">
        <v>0.20637989366843887</v>
      </c>
      <c r="O67" s="67">
        <v>0.18501170960187352</v>
      </c>
    </row>
    <row r="68" spans="2:15">
      <c r="B68" s="70"/>
      <c r="C68" s="71" t="s">
        <v>9</v>
      </c>
      <c r="D68" s="81">
        <v>125</v>
      </c>
      <c r="E68" s="73">
        <v>0.13646288209606988</v>
      </c>
      <c r="F68" s="82">
        <v>124</v>
      </c>
      <c r="G68" s="83">
        <v>0.16380449141347425</v>
      </c>
      <c r="H68" s="74">
        <v>8.0645161290322509E-3</v>
      </c>
      <c r="I68" s="81">
        <v>83</v>
      </c>
      <c r="J68" s="84">
        <v>0.50602409638554224</v>
      </c>
      <c r="K68" s="81">
        <v>1295</v>
      </c>
      <c r="L68" s="73">
        <v>0.16615345137285092</v>
      </c>
      <c r="M68" s="82">
        <v>1129</v>
      </c>
      <c r="N68" s="83">
        <v>0.18189141292089575</v>
      </c>
      <c r="O68" s="74">
        <v>0.14703277236492474</v>
      </c>
    </row>
    <row r="69" spans="2:15">
      <c r="B69" s="70"/>
      <c r="C69" s="71" t="s">
        <v>12</v>
      </c>
      <c r="D69" s="81">
        <v>149</v>
      </c>
      <c r="E69" s="73">
        <v>0.16266375545851527</v>
      </c>
      <c r="F69" s="82">
        <v>138</v>
      </c>
      <c r="G69" s="83">
        <v>0.18229854689564068</v>
      </c>
      <c r="H69" s="74">
        <v>7.9710144927536142E-2</v>
      </c>
      <c r="I69" s="82">
        <v>119</v>
      </c>
      <c r="J69" s="84">
        <v>0.25210084033613445</v>
      </c>
      <c r="K69" s="81">
        <v>1213</v>
      </c>
      <c r="L69" s="73">
        <v>0.15563253784962791</v>
      </c>
      <c r="M69" s="82">
        <v>1109</v>
      </c>
      <c r="N69" s="83">
        <v>0.17866924440148219</v>
      </c>
      <c r="O69" s="74">
        <v>9.3778178539224433E-2</v>
      </c>
    </row>
    <row r="70" spans="2:15">
      <c r="B70" s="70"/>
      <c r="C70" s="71" t="s">
        <v>10</v>
      </c>
      <c r="D70" s="81">
        <v>169</v>
      </c>
      <c r="E70" s="73">
        <v>0.18449781659388648</v>
      </c>
      <c r="F70" s="82">
        <v>136</v>
      </c>
      <c r="G70" s="83">
        <v>0.17965653896961692</v>
      </c>
      <c r="H70" s="74">
        <v>0.24264705882352944</v>
      </c>
      <c r="I70" s="82">
        <v>95</v>
      </c>
      <c r="J70" s="84">
        <v>0.77894736842105261</v>
      </c>
      <c r="K70" s="81">
        <v>1084</v>
      </c>
      <c r="L70" s="73">
        <v>0.13908134462406979</v>
      </c>
      <c r="M70" s="82">
        <v>714</v>
      </c>
      <c r="N70" s="83">
        <v>0.11503141614306428</v>
      </c>
      <c r="O70" s="74">
        <v>0.5182072829131652</v>
      </c>
    </row>
    <row r="71" spans="2:15">
      <c r="B71" s="111"/>
      <c r="C71" s="71" t="s">
        <v>3</v>
      </c>
      <c r="D71" s="81">
        <v>109</v>
      </c>
      <c r="E71" s="73">
        <v>0.11899563318777293</v>
      </c>
      <c r="F71" s="82">
        <v>46</v>
      </c>
      <c r="G71" s="83">
        <v>6.0766182298546897E-2</v>
      </c>
      <c r="H71" s="74">
        <v>1.3695652173913042</v>
      </c>
      <c r="I71" s="82">
        <v>86</v>
      </c>
      <c r="J71" s="84">
        <v>0.26744186046511631</v>
      </c>
      <c r="K71" s="81">
        <v>1014</v>
      </c>
      <c r="L71" s="73">
        <v>0.13010007698229406</v>
      </c>
      <c r="M71" s="82">
        <v>629</v>
      </c>
      <c r="N71" s="83">
        <v>0.10133719993555663</v>
      </c>
      <c r="O71" s="74">
        <v>0.61208267090620039</v>
      </c>
    </row>
    <row r="72" spans="2:15">
      <c r="B72" s="70"/>
      <c r="C72" s="71" t="s">
        <v>8</v>
      </c>
      <c r="D72" s="81">
        <v>105</v>
      </c>
      <c r="E72" s="73">
        <v>0.11462882096069869</v>
      </c>
      <c r="F72" s="82">
        <v>85</v>
      </c>
      <c r="G72" s="83">
        <v>0.11228533685601057</v>
      </c>
      <c r="H72" s="74">
        <v>0.23529411764705888</v>
      </c>
      <c r="I72" s="82">
        <v>110</v>
      </c>
      <c r="J72" s="84">
        <v>-4.5454545454545414E-2</v>
      </c>
      <c r="K72" s="81">
        <v>882</v>
      </c>
      <c r="L72" s="73">
        <v>0.11316397228637413</v>
      </c>
      <c r="M72" s="82">
        <v>793</v>
      </c>
      <c r="N72" s="83">
        <v>0.12775898179474787</v>
      </c>
      <c r="O72" s="74">
        <v>0.11223203026481721</v>
      </c>
    </row>
    <row r="73" spans="2:15">
      <c r="B73" s="70"/>
      <c r="C73" s="71" t="s">
        <v>11</v>
      </c>
      <c r="D73" s="81">
        <v>74</v>
      </c>
      <c r="E73" s="73">
        <v>8.0786026200873357E-2</v>
      </c>
      <c r="F73" s="82">
        <v>52</v>
      </c>
      <c r="G73" s="83">
        <v>6.8692206076618231E-2</v>
      </c>
      <c r="H73" s="74">
        <v>0.42307692307692313</v>
      </c>
      <c r="I73" s="82">
        <v>67</v>
      </c>
      <c r="J73" s="84">
        <v>0.10447761194029859</v>
      </c>
      <c r="K73" s="81">
        <v>478</v>
      </c>
      <c r="L73" s="73">
        <v>6.1329227610982806E-2</v>
      </c>
      <c r="M73" s="82">
        <v>325</v>
      </c>
      <c r="N73" s="83">
        <v>5.2360238440470434E-2</v>
      </c>
      <c r="O73" s="74">
        <v>0.47076923076923083</v>
      </c>
    </row>
    <row r="74" spans="2:15">
      <c r="B74" s="128"/>
      <c r="C74" s="85" t="s">
        <v>30</v>
      </c>
      <c r="D74" s="97">
        <f>+D75-SUM(D67:D73)</f>
        <v>30</v>
      </c>
      <c r="E74" s="147">
        <f>+E75-SUM(E67:E73)</f>
        <v>3.2751091703056678E-2</v>
      </c>
      <c r="F74" s="97">
        <f>+F75-SUM(F67:F73)</f>
        <v>33</v>
      </c>
      <c r="G74" s="147">
        <f>+G75-SUM(G67:G73)</f>
        <v>4.3593130779392308E-2</v>
      </c>
      <c r="H74" s="88">
        <f>+D74/F74-1</f>
        <v>-9.0909090909090939E-2</v>
      </c>
      <c r="I74" s="97">
        <f>+I75-SUM(I67:I73)</f>
        <v>31</v>
      </c>
      <c r="J74" s="87">
        <f>+D74/I74-1</f>
        <v>-3.2258064516129004E-2</v>
      </c>
      <c r="K74" s="97">
        <f>+K75-SUM(K67:K73)</f>
        <v>310</v>
      </c>
      <c r="L74" s="147">
        <f>+L75-SUM(L67:L73)</f>
        <v>3.9774185270721074E-2</v>
      </c>
      <c r="M74" s="97">
        <f>+M75-SUM(M67:M73)</f>
        <v>227</v>
      </c>
      <c r="N74" s="147">
        <f>+N75-SUM(N67:N73)</f>
        <v>3.6571612695343925E-2</v>
      </c>
      <c r="O74" s="88">
        <f>+K74/M74-1</f>
        <v>0.36563876651982374</v>
      </c>
    </row>
    <row r="75" spans="2:15">
      <c r="B75" s="23"/>
      <c r="C75" s="94" t="s">
        <v>31</v>
      </c>
      <c r="D75" s="35">
        <v>916</v>
      </c>
      <c r="E75" s="10">
        <v>1</v>
      </c>
      <c r="F75" s="35">
        <v>757</v>
      </c>
      <c r="G75" s="10">
        <v>1</v>
      </c>
      <c r="H75" s="11">
        <v>0.21003963011889026</v>
      </c>
      <c r="I75" s="35">
        <v>735</v>
      </c>
      <c r="J75" s="12">
        <v>0.24625850340136046</v>
      </c>
      <c r="K75" s="35">
        <v>7794</v>
      </c>
      <c r="L75" s="10">
        <v>1</v>
      </c>
      <c r="M75" s="35">
        <v>6207</v>
      </c>
      <c r="N75" s="10">
        <v>1</v>
      </c>
      <c r="O75" s="20">
        <v>0.25567907201546647</v>
      </c>
    </row>
    <row r="76" spans="2:15">
      <c r="B76" s="137" t="s">
        <v>44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96" priority="38" operator="lessThan">
      <formula>0</formula>
    </cfRule>
  </conditionalFormatting>
  <conditionalFormatting sqref="H11:H14 J11:J14 O11:O14">
    <cfRule type="cellIs" dxfId="95" priority="37" operator="lessThan">
      <formula>0</formula>
    </cfRule>
  </conditionalFormatting>
  <conditionalFormatting sqref="J15:J16">
    <cfRule type="cellIs" dxfId="94" priority="36" operator="lessThan">
      <formula>0</formula>
    </cfRule>
  </conditionalFormatting>
  <conditionalFormatting sqref="H10 J10 O10">
    <cfRule type="cellIs" dxfId="93" priority="35" operator="lessThan">
      <formula>0</formula>
    </cfRule>
  </conditionalFormatting>
  <conditionalFormatting sqref="D19:O26 D10:O16">
    <cfRule type="cellIs" dxfId="92" priority="34" operator="equal">
      <formula>0</formula>
    </cfRule>
  </conditionalFormatting>
  <conditionalFormatting sqref="H17 O17">
    <cfRule type="cellIs" dxfId="91" priority="33" operator="lessThan">
      <formula>0</formula>
    </cfRule>
  </conditionalFormatting>
  <conditionalFormatting sqref="H19:H23 J19:J23 O19:O23">
    <cfRule type="cellIs" dxfId="90" priority="32" operator="lessThan">
      <formula>0</formula>
    </cfRule>
  </conditionalFormatting>
  <conditionalFormatting sqref="H18 J18 O18">
    <cfRule type="cellIs" dxfId="89" priority="31" operator="lessThan">
      <formula>0</formula>
    </cfRule>
  </conditionalFormatting>
  <conditionalFormatting sqref="H18 O18">
    <cfRule type="cellIs" dxfId="88" priority="30" operator="lessThan">
      <formula>0</formula>
    </cfRule>
  </conditionalFormatting>
  <conditionalFormatting sqref="H28 J28 O28">
    <cfRule type="cellIs" dxfId="87" priority="28" operator="lessThan">
      <formula>0</formula>
    </cfRule>
  </conditionalFormatting>
  <conditionalFormatting sqref="H28 O28">
    <cfRule type="cellIs" dxfId="86" priority="27" operator="lessThan">
      <formula>0</formula>
    </cfRule>
  </conditionalFormatting>
  <conditionalFormatting sqref="H29 O29">
    <cfRule type="cellIs" dxfId="85" priority="26" operator="lessThan">
      <formula>0</formula>
    </cfRule>
  </conditionalFormatting>
  <conditionalFormatting sqref="H29 O29 J29">
    <cfRule type="cellIs" dxfId="84" priority="25" operator="lessThan">
      <formula>0</formula>
    </cfRule>
  </conditionalFormatting>
  <conditionalFormatting sqref="H30 O30">
    <cfRule type="cellIs" dxfId="83" priority="24" operator="lessThan">
      <formula>0</formula>
    </cfRule>
  </conditionalFormatting>
  <conditionalFormatting sqref="H30 O30 J30">
    <cfRule type="cellIs" dxfId="82" priority="23" operator="lessThan">
      <formula>0</formula>
    </cfRule>
  </conditionalFormatting>
  <conditionalFormatting sqref="H43 O43 J43">
    <cfRule type="cellIs" dxfId="81" priority="22" operator="lessThan">
      <formula>0</formula>
    </cfRule>
  </conditionalFormatting>
  <conditionalFormatting sqref="H49:H51 J49:J51 O49:O51">
    <cfRule type="cellIs" dxfId="80" priority="20" operator="lessThan">
      <formula>0</formula>
    </cfRule>
  </conditionalFormatting>
  <conditionalFormatting sqref="H44:H48 J44:J48 O44:O48">
    <cfRule type="cellIs" dxfId="79" priority="21" operator="lessThan">
      <formula>0</formula>
    </cfRule>
  </conditionalFormatting>
  <conditionalFormatting sqref="H52 J52 O52">
    <cfRule type="cellIs" dxfId="78" priority="18" operator="lessThan">
      <formula>0</formula>
    </cfRule>
  </conditionalFormatting>
  <conditionalFormatting sqref="H52 O52">
    <cfRule type="cellIs" dxfId="77" priority="19" operator="lessThan">
      <formula>0</formula>
    </cfRule>
  </conditionalFormatting>
  <conditionalFormatting sqref="H55 O55">
    <cfRule type="cellIs" dxfId="76" priority="17" operator="lessThan">
      <formula>0</formula>
    </cfRule>
  </conditionalFormatting>
  <conditionalFormatting sqref="H55 O55 J55">
    <cfRule type="cellIs" dxfId="75" priority="16" operator="lessThan">
      <formula>0</formula>
    </cfRule>
  </conditionalFormatting>
  <conditionalFormatting sqref="H53 J53 O53">
    <cfRule type="cellIs" dxfId="74" priority="15" operator="lessThan">
      <formula>0</formula>
    </cfRule>
  </conditionalFormatting>
  <conditionalFormatting sqref="H53 O53">
    <cfRule type="cellIs" dxfId="73" priority="14" operator="lessThan">
      <formula>0</formula>
    </cfRule>
  </conditionalFormatting>
  <conditionalFormatting sqref="H54 O54">
    <cfRule type="cellIs" dxfId="72" priority="13" operator="lessThan">
      <formula>0</formula>
    </cfRule>
  </conditionalFormatting>
  <conditionalFormatting sqref="H54 O54 J54">
    <cfRule type="cellIs" dxfId="71" priority="12" operator="lessThan">
      <formula>0</formula>
    </cfRule>
  </conditionalFormatting>
  <conditionalFormatting sqref="H74 O74">
    <cfRule type="cellIs" dxfId="70" priority="11" operator="lessThan">
      <formula>0</formula>
    </cfRule>
  </conditionalFormatting>
  <conditionalFormatting sqref="H67:H71 J67:J71 O67:O71">
    <cfRule type="cellIs" dxfId="69" priority="10" operator="lessThan">
      <formula>0</formula>
    </cfRule>
  </conditionalFormatting>
  <conditionalFormatting sqref="H74 O74">
    <cfRule type="cellIs" dxfId="68" priority="39" operator="lessThan">
      <formula>0</formula>
    </cfRule>
  </conditionalFormatting>
  <conditionalFormatting sqref="J72:J73 O72:O73 H72:H73">
    <cfRule type="cellIs" dxfId="67" priority="8" operator="lessThan">
      <formula>0</formula>
    </cfRule>
  </conditionalFormatting>
  <conditionalFormatting sqref="D67:O73">
    <cfRule type="cellIs" dxfId="66" priority="7" operator="equal">
      <formula>0</formula>
    </cfRule>
  </conditionalFormatting>
  <conditionalFormatting sqref="H75 O75">
    <cfRule type="cellIs" dxfId="65" priority="6" operator="lessThan">
      <formula>0</formula>
    </cfRule>
  </conditionalFormatting>
  <conditionalFormatting sqref="H75 O75 J75">
    <cfRule type="cellIs" dxfId="64" priority="5" operator="lessThan">
      <formula>0</formula>
    </cfRule>
  </conditionalFormatting>
  <conditionalFormatting sqref="H27">
    <cfRule type="cellIs" dxfId="63" priority="3" operator="lessThan">
      <formula>0</formula>
    </cfRule>
  </conditionalFormatting>
  <conditionalFormatting sqref="H27">
    <cfRule type="cellIs" dxfId="62" priority="4" operator="lessThan">
      <formula>0</formula>
    </cfRule>
  </conditionalFormatting>
  <conditionalFormatting sqref="O27">
    <cfRule type="cellIs" dxfId="61" priority="1" operator="lessThan">
      <formula>0</formula>
    </cfRule>
  </conditionalFormatting>
  <conditionalFormatting sqref="O27">
    <cfRule type="cellIs" dxfId="6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07FB-6DF4-4434-8EF7-9DA14A021E9B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44566</v>
      </c>
    </row>
    <row r="2" spans="2:15" ht="14.5" customHeight="1">
      <c r="B2" s="222" t="s">
        <v>70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2:15" ht="14.5" customHeight="1">
      <c r="B3" s="223" t="s">
        <v>33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2:15" ht="14.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04" t="s">
        <v>37</v>
      </c>
    </row>
    <row r="5" spans="2:15" ht="14.5" customHeight="1">
      <c r="B5" s="221" t="s">
        <v>0</v>
      </c>
      <c r="C5" s="193" t="s">
        <v>1</v>
      </c>
      <c r="D5" s="176" t="s">
        <v>85</v>
      </c>
      <c r="E5" s="167"/>
      <c r="F5" s="167"/>
      <c r="G5" s="167"/>
      <c r="H5" s="177"/>
      <c r="I5" s="167" t="s">
        <v>83</v>
      </c>
      <c r="J5" s="167"/>
      <c r="K5" s="176" t="s">
        <v>86</v>
      </c>
      <c r="L5" s="167"/>
      <c r="M5" s="167"/>
      <c r="N5" s="167"/>
      <c r="O5" s="177"/>
    </row>
    <row r="6" spans="2:15" ht="14.5" customHeight="1">
      <c r="B6" s="201"/>
      <c r="C6" s="194"/>
      <c r="D6" s="173" t="s">
        <v>87</v>
      </c>
      <c r="E6" s="174"/>
      <c r="F6" s="174"/>
      <c r="G6" s="174"/>
      <c r="H6" s="175"/>
      <c r="I6" s="174" t="s">
        <v>84</v>
      </c>
      <c r="J6" s="174"/>
      <c r="K6" s="173" t="s">
        <v>88</v>
      </c>
      <c r="L6" s="174"/>
      <c r="M6" s="174"/>
      <c r="N6" s="174"/>
      <c r="O6" s="175"/>
    </row>
    <row r="7" spans="2:15" ht="14.5" customHeight="1">
      <c r="B7" s="201"/>
      <c r="C7" s="201"/>
      <c r="D7" s="165">
        <v>2021</v>
      </c>
      <c r="E7" s="168"/>
      <c r="F7" s="178">
        <v>2020</v>
      </c>
      <c r="G7" s="178"/>
      <c r="H7" s="195" t="s">
        <v>23</v>
      </c>
      <c r="I7" s="197">
        <v>2021</v>
      </c>
      <c r="J7" s="165" t="s">
        <v>89</v>
      </c>
      <c r="K7" s="165">
        <v>2021</v>
      </c>
      <c r="L7" s="168"/>
      <c r="M7" s="178">
        <v>2020</v>
      </c>
      <c r="N7" s="168"/>
      <c r="O7" s="184" t="s">
        <v>23</v>
      </c>
    </row>
    <row r="8" spans="2:15" ht="14.5" customHeight="1">
      <c r="B8" s="199" t="s">
        <v>24</v>
      </c>
      <c r="C8" s="199" t="s">
        <v>25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5" customHeight="1">
      <c r="B9" s="199"/>
      <c r="C9" s="199"/>
      <c r="D9" s="160" t="s">
        <v>26</v>
      </c>
      <c r="E9" s="156" t="s">
        <v>2</v>
      </c>
      <c r="F9" s="159" t="s">
        <v>26</v>
      </c>
      <c r="G9" s="52" t="s">
        <v>2</v>
      </c>
      <c r="H9" s="187" t="s">
        <v>27</v>
      </c>
      <c r="I9" s="53" t="s">
        <v>26</v>
      </c>
      <c r="J9" s="189" t="s">
        <v>90</v>
      </c>
      <c r="K9" s="160" t="s">
        <v>26</v>
      </c>
      <c r="L9" s="51" t="s">
        <v>2</v>
      </c>
      <c r="M9" s="159" t="s">
        <v>26</v>
      </c>
      <c r="N9" s="51" t="s">
        <v>2</v>
      </c>
      <c r="O9" s="191" t="s">
        <v>27</v>
      </c>
    </row>
    <row r="10" spans="2:15" ht="14.5" customHeight="1">
      <c r="B10" s="200"/>
      <c r="C10" s="200"/>
      <c r="D10" s="157" t="s">
        <v>28</v>
      </c>
      <c r="E10" s="158" t="s">
        <v>29</v>
      </c>
      <c r="F10" s="49" t="s">
        <v>28</v>
      </c>
      <c r="G10" s="50" t="s">
        <v>29</v>
      </c>
      <c r="H10" s="188"/>
      <c r="I10" s="54" t="s">
        <v>28</v>
      </c>
      <c r="J10" s="190"/>
      <c r="K10" s="157" t="s">
        <v>28</v>
      </c>
      <c r="L10" s="158" t="s">
        <v>29</v>
      </c>
      <c r="M10" s="49" t="s">
        <v>28</v>
      </c>
      <c r="N10" s="158" t="s">
        <v>29</v>
      </c>
      <c r="O10" s="192"/>
    </row>
    <row r="11" spans="2:15" ht="14.5" customHeight="1">
      <c r="B11" s="62">
        <v>1</v>
      </c>
      <c r="C11" s="63" t="s">
        <v>11</v>
      </c>
      <c r="D11" s="64">
        <v>1223</v>
      </c>
      <c r="E11" s="65">
        <v>0.16398498256905336</v>
      </c>
      <c r="F11" s="64">
        <v>1331</v>
      </c>
      <c r="G11" s="66">
        <v>0.16797072185764766</v>
      </c>
      <c r="H11" s="67">
        <v>-8.114199849737036E-2</v>
      </c>
      <c r="I11" s="68">
        <v>1178</v>
      </c>
      <c r="J11" s="69">
        <v>3.8200339558573937E-2</v>
      </c>
      <c r="K11" s="64">
        <v>14121</v>
      </c>
      <c r="L11" s="65">
        <v>0.19101533966398831</v>
      </c>
      <c r="M11" s="64">
        <v>8926</v>
      </c>
      <c r="N11" s="66">
        <v>0.14964458154506438</v>
      </c>
      <c r="O11" s="67">
        <v>0.5820076181940399</v>
      </c>
    </row>
    <row r="12" spans="2:15" ht="14.5" customHeight="1">
      <c r="B12" s="70">
        <v>2</v>
      </c>
      <c r="C12" s="71" t="s">
        <v>16</v>
      </c>
      <c r="D12" s="72">
        <v>924</v>
      </c>
      <c r="E12" s="73">
        <v>0.12389380530973451</v>
      </c>
      <c r="F12" s="72">
        <v>956</v>
      </c>
      <c r="G12" s="83">
        <v>0.12064613831398284</v>
      </c>
      <c r="H12" s="74">
        <v>-3.3472803347280311E-2</v>
      </c>
      <c r="I12" s="95">
        <v>893</v>
      </c>
      <c r="J12" s="84">
        <v>3.4714445688689866E-2</v>
      </c>
      <c r="K12" s="72">
        <v>9954</v>
      </c>
      <c r="L12" s="73">
        <v>0.1346481616751887</v>
      </c>
      <c r="M12" s="72">
        <v>7909</v>
      </c>
      <c r="N12" s="83">
        <v>0.13259455472103004</v>
      </c>
      <c r="O12" s="74">
        <v>0.25856619041598172</v>
      </c>
    </row>
    <row r="13" spans="2:15" ht="14.5" customHeight="1">
      <c r="B13" s="70">
        <v>3</v>
      </c>
      <c r="C13" s="71" t="s">
        <v>13</v>
      </c>
      <c r="D13" s="72">
        <v>707</v>
      </c>
      <c r="E13" s="73">
        <v>9.4797532850630195E-2</v>
      </c>
      <c r="F13" s="72">
        <v>1013</v>
      </c>
      <c r="G13" s="83">
        <v>0.12783947501261989</v>
      </c>
      <c r="H13" s="74">
        <v>-0.30207305034550835</v>
      </c>
      <c r="I13" s="95">
        <v>807</v>
      </c>
      <c r="J13" s="84">
        <v>-0.12391573729863692</v>
      </c>
      <c r="K13" s="72">
        <v>8990</v>
      </c>
      <c r="L13" s="73">
        <v>0.12160809458106756</v>
      </c>
      <c r="M13" s="72">
        <v>8016</v>
      </c>
      <c r="N13" s="83">
        <v>0.13438841201716739</v>
      </c>
      <c r="O13" s="74">
        <v>0.12150698602794407</v>
      </c>
    </row>
    <row r="14" spans="2:15" ht="14.5" customHeight="1">
      <c r="B14" s="70">
        <v>4</v>
      </c>
      <c r="C14" s="71" t="s">
        <v>12</v>
      </c>
      <c r="D14" s="72">
        <v>605</v>
      </c>
      <c r="E14" s="73">
        <v>8.1120943952802366E-2</v>
      </c>
      <c r="F14" s="72">
        <v>770</v>
      </c>
      <c r="G14" s="83">
        <v>9.7173144876325085E-2</v>
      </c>
      <c r="H14" s="74">
        <v>-0.2142857142857143</v>
      </c>
      <c r="I14" s="95">
        <v>444</v>
      </c>
      <c r="J14" s="84">
        <v>0.36261261261261257</v>
      </c>
      <c r="K14" s="72">
        <v>6667</v>
      </c>
      <c r="L14" s="73">
        <v>9.0184779373968557E-2</v>
      </c>
      <c r="M14" s="72">
        <v>4290</v>
      </c>
      <c r="N14" s="83">
        <v>7.1921942060085842E-2</v>
      </c>
      <c r="O14" s="74">
        <v>0.55407925407925407</v>
      </c>
    </row>
    <row r="15" spans="2:15" ht="14.5" customHeight="1">
      <c r="B15" s="96">
        <v>5</v>
      </c>
      <c r="C15" s="85" t="s">
        <v>9</v>
      </c>
      <c r="D15" s="97">
        <v>953</v>
      </c>
      <c r="E15" s="98">
        <v>0.1277822472512738</v>
      </c>
      <c r="F15" s="97">
        <v>1034</v>
      </c>
      <c r="G15" s="99">
        <v>0.13048965169106511</v>
      </c>
      <c r="H15" s="100">
        <v>-7.8336557059961343E-2</v>
      </c>
      <c r="I15" s="101">
        <v>410</v>
      </c>
      <c r="J15" s="102">
        <v>1.3243902439024389</v>
      </c>
      <c r="K15" s="97">
        <v>6375</v>
      </c>
      <c r="L15" s="98">
        <v>8.6234883532180825E-2</v>
      </c>
      <c r="M15" s="97">
        <v>7158</v>
      </c>
      <c r="N15" s="99">
        <v>0.12000402360515021</v>
      </c>
      <c r="O15" s="100">
        <v>-0.10938809723386422</v>
      </c>
    </row>
    <row r="16" spans="2:15" ht="14.5" customHeight="1">
      <c r="B16" s="62">
        <v>6</v>
      </c>
      <c r="C16" s="63" t="s">
        <v>17</v>
      </c>
      <c r="D16" s="64">
        <v>394</v>
      </c>
      <c r="E16" s="65">
        <v>5.2829176722982034E-2</v>
      </c>
      <c r="F16" s="64">
        <v>768</v>
      </c>
      <c r="G16" s="66">
        <v>9.6920747097425541E-2</v>
      </c>
      <c r="H16" s="67">
        <v>-0.48697916666666663</v>
      </c>
      <c r="I16" s="68">
        <v>435</v>
      </c>
      <c r="J16" s="69">
        <v>-9.4252873563218431E-2</v>
      </c>
      <c r="K16" s="64">
        <v>5242</v>
      </c>
      <c r="L16" s="65">
        <v>7.0908746584422255E-2</v>
      </c>
      <c r="M16" s="64">
        <v>5567</v>
      </c>
      <c r="N16" s="66">
        <v>9.3330874463519314E-2</v>
      </c>
      <c r="O16" s="67">
        <v>-5.8379737740255067E-2</v>
      </c>
    </row>
    <row r="17" spans="2:23" ht="14.5" customHeight="1">
      <c r="B17" s="70">
        <v>7</v>
      </c>
      <c r="C17" s="71" t="s">
        <v>43</v>
      </c>
      <c r="D17" s="72">
        <v>674</v>
      </c>
      <c r="E17" s="73">
        <v>9.0372754089568255E-2</v>
      </c>
      <c r="F17" s="72">
        <v>476</v>
      </c>
      <c r="G17" s="83">
        <v>6.0070671378091869E-2</v>
      </c>
      <c r="H17" s="74">
        <v>0.41596638655462193</v>
      </c>
      <c r="I17" s="95">
        <v>313</v>
      </c>
      <c r="J17" s="84">
        <v>1.1533546325878596</v>
      </c>
      <c r="K17" s="72">
        <v>5153</v>
      </c>
      <c r="L17" s="73">
        <v>6.9704839975110247E-2</v>
      </c>
      <c r="M17" s="72">
        <v>3034</v>
      </c>
      <c r="N17" s="83">
        <v>5.086507510729614E-2</v>
      </c>
      <c r="O17" s="74">
        <v>0.69841793012524711</v>
      </c>
    </row>
    <row r="18" spans="2:23" ht="14.5" customHeight="1">
      <c r="B18" s="70">
        <v>8</v>
      </c>
      <c r="C18" s="71" t="s">
        <v>18</v>
      </c>
      <c r="D18" s="72">
        <v>860</v>
      </c>
      <c r="E18" s="73">
        <v>0.11531241619737195</v>
      </c>
      <c r="F18" s="72">
        <v>351</v>
      </c>
      <c r="G18" s="83">
        <v>4.4295810196870268E-2</v>
      </c>
      <c r="H18" s="74">
        <v>1.45014245014245</v>
      </c>
      <c r="I18" s="95">
        <v>516</v>
      </c>
      <c r="J18" s="84">
        <v>0.66666666666666674</v>
      </c>
      <c r="K18" s="72">
        <v>4422</v>
      </c>
      <c r="L18" s="73">
        <v>5.9816573330086845E-2</v>
      </c>
      <c r="M18" s="72">
        <v>2803</v>
      </c>
      <c r="N18" s="83">
        <v>4.699235515021459E-2</v>
      </c>
      <c r="O18" s="74">
        <v>0.57759543346414555</v>
      </c>
    </row>
    <row r="19" spans="2:23" ht="14.5" customHeight="1">
      <c r="B19" s="70">
        <v>9</v>
      </c>
      <c r="C19" s="71" t="s">
        <v>15</v>
      </c>
      <c r="D19" s="72">
        <v>395</v>
      </c>
      <c r="E19" s="73">
        <v>5.2963260927862695E-2</v>
      </c>
      <c r="F19" s="72">
        <v>451</v>
      </c>
      <c r="G19" s="83">
        <v>5.6915699141847555E-2</v>
      </c>
      <c r="H19" s="74">
        <v>-0.12416851441241683</v>
      </c>
      <c r="I19" s="95">
        <v>330</v>
      </c>
      <c r="J19" s="84">
        <v>0.19696969696969702</v>
      </c>
      <c r="K19" s="72">
        <v>4062</v>
      </c>
      <c r="L19" s="73">
        <v>5.4946838730622512E-2</v>
      </c>
      <c r="M19" s="72">
        <v>4492</v>
      </c>
      <c r="N19" s="83">
        <v>7.5308476394849791E-2</v>
      </c>
      <c r="O19" s="74">
        <v>-9.572573463935885E-2</v>
      </c>
    </row>
    <row r="20" spans="2:23" ht="14.5" customHeight="1">
      <c r="B20" s="96">
        <v>10</v>
      </c>
      <c r="C20" s="85" t="s">
        <v>14</v>
      </c>
      <c r="D20" s="97">
        <v>297</v>
      </c>
      <c r="E20" s="98">
        <v>3.9823008849557522E-2</v>
      </c>
      <c r="F20" s="97">
        <v>272</v>
      </c>
      <c r="G20" s="99">
        <v>3.4326097930338216E-2</v>
      </c>
      <c r="H20" s="100">
        <v>9.1911764705882248E-2</v>
      </c>
      <c r="I20" s="101">
        <v>200</v>
      </c>
      <c r="J20" s="102">
        <v>0.4850000000000001</v>
      </c>
      <c r="K20" s="97">
        <v>3150</v>
      </c>
      <c r="L20" s="98">
        <v>4.261017774531288E-2</v>
      </c>
      <c r="M20" s="97">
        <v>2803</v>
      </c>
      <c r="N20" s="99">
        <v>4.699235515021459E-2</v>
      </c>
      <c r="O20" s="100">
        <v>0.12379593292900459</v>
      </c>
    </row>
    <row r="21" spans="2:23" ht="14.5" customHeight="1">
      <c r="B21" s="62">
        <v>11</v>
      </c>
      <c r="C21" s="63" t="s">
        <v>36</v>
      </c>
      <c r="D21" s="64">
        <v>1</v>
      </c>
      <c r="E21" s="65">
        <v>1.3408420488066506E-4</v>
      </c>
      <c r="F21" s="64">
        <v>79</v>
      </c>
      <c r="G21" s="66">
        <v>9.9697122665320537E-3</v>
      </c>
      <c r="H21" s="67">
        <v>-0.98734177215189878</v>
      </c>
      <c r="I21" s="68">
        <v>3</v>
      </c>
      <c r="J21" s="69">
        <v>-0.66666666666666674</v>
      </c>
      <c r="K21" s="64">
        <v>969</v>
      </c>
      <c r="L21" s="65">
        <v>1.3107702296891486E-2</v>
      </c>
      <c r="M21" s="64">
        <v>1530</v>
      </c>
      <c r="N21" s="66">
        <v>2.5650482832618025E-2</v>
      </c>
      <c r="O21" s="67">
        <v>-0.3666666666666667</v>
      </c>
    </row>
    <row r="22" spans="2:23" ht="14.5" customHeight="1">
      <c r="B22" s="70">
        <v>12</v>
      </c>
      <c r="C22" s="71" t="s">
        <v>4</v>
      </c>
      <c r="D22" s="72">
        <v>83</v>
      </c>
      <c r="E22" s="73">
        <v>1.1128989005095199E-2</v>
      </c>
      <c r="F22" s="72">
        <v>174</v>
      </c>
      <c r="G22" s="83">
        <v>2.1958606764260473E-2</v>
      </c>
      <c r="H22" s="74">
        <v>-0.52298850574712641</v>
      </c>
      <c r="I22" s="95">
        <v>43</v>
      </c>
      <c r="J22" s="84">
        <v>0.93023255813953498</v>
      </c>
      <c r="K22" s="72">
        <v>862</v>
      </c>
      <c r="L22" s="73">
        <v>1.1660308957606254E-2</v>
      </c>
      <c r="M22" s="72">
        <v>915</v>
      </c>
      <c r="N22" s="83">
        <v>1.5339994635193133E-2</v>
      </c>
      <c r="O22" s="74">
        <v>-5.7923497267759583E-2</v>
      </c>
    </row>
    <row r="23" spans="2:23" ht="14.5" customHeight="1">
      <c r="B23" s="70">
        <v>13</v>
      </c>
      <c r="C23" s="71" t="s">
        <v>81</v>
      </c>
      <c r="D23" s="72">
        <v>47</v>
      </c>
      <c r="E23" s="73">
        <v>6.3019576293912574E-3</v>
      </c>
      <c r="F23" s="72">
        <v>0</v>
      </c>
      <c r="G23" s="83">
        <v>0</v>
      </c>
      <c r="H23" s="74"/>
      <c r="I23" s="95">
        <v>48</v>
      </c>
      <c r="J23" s="84">
        <v>-2.083333333333337E-2</v>
      </c>
      <c r="K23" s="72">
        <v>479</v>
      </c>
      <c r="L23" s="73">
        <v>6.4794524253983712E-3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91</v>
      </c>
      <c r="D24" s="72">
        <v>83</v>
      </c>
      <c r="E24" s="73">
        <v>1.1128989005095199E-2</v>
      </c>
      <c r="F24" s="72">
        <v>45</v>
      </c>
      <c r="G24" s="83">
        <v>5.6789500252397776E-3</v>
      </c>
      <c r="H24" s="74">
        <v>0.84444444444444455</v>
      </c>
      <c r="I24" s="95">
        <v>108</v>
      </c>
      <c r="J24" s="84">
        <v>-0.23148148148148151</v>
      </c>
      <c r="K24" s="72">
        <v>438</v>
      </c>
      <c r="L24" s="73">
        <v>5.9248437626816001E-3</v>
      </c>
      <c r="M24" s="72">
        <v>337</v>
      </c>
      <c r="N24" s="83">
        <v>5.6498122317596563E-3</v>
      </c>
      <c r="O24" s="74">
        <v>0.29970326409495551</v>
      </c>
    </row>
    <row r="25" spans="2:23">
      <c r="B25" s="96">
        <v>15</v>
      </c>
      <c r="C25" s="85" t="s">
        <v>19</v>
      </c>
      <c r="D25" s="97">
        <v>10</v>
      </c>
      <c r="E25" s="98">
        <v>1.3408420488066506E-3</v>
      </c>
      <c r="F25" s="97">
        <v>69</v>
      </c>
      <c r="G25" s="99">
        <v>8.7077233720343258E-3</v>
      </c>
      <c r="H25" s="100">
        <v>-0.85507246376811596</v>
      </c>
      <c r="I25" s="101">
        <v>27</v>
      </c>
      <c r="J25" s="102">
        <v>-0.62962962962962965</v>
      </c>
      <c r="K25" s="97">
        <v>404</v>
      </c>
      <c r="L25" s="98">
        <v>5.464924383843303E-3</v>
      </c>
      <c r="M25" s="97">
        <v>409</v>
      </c>
      <c r="N25" s="99">
        <v>6.8568937768240341E-3</v>
      </c>
      <c r="O25" s="100">
        <v>-1.2224938875305624E-2</v>
      </c>
    </row>
    <row r="26" spans="2:23">
      <c r="B26" s="204" t="s">
        <v>49</v>
      </c>
      <c r="C26" s="205"/>
      <c r="D26" s="148">
        <f>SUM(D11:D25)</f>
        <v>7256</v>
      </c>
      <c r="E26" s="44">
        <f>D26/D28</f>
        <v>0.97291499061410569</v>
      </c>
      <c r="F26" s="148">
        <f>SUM(F11:F25)</f>
        <v>7789</v>
      </c>
      <c r="G26" s="44">
        <f>F26/F28</f>
        <v>0.98296314992428069</v>
      </c>
      <c r="H26" s="43">
        <f>D26/F26-1</f>
        <v>-6.8429836949544187E-2</v>
      </c>
      <c r="I26" s="148">
        <f>SUM(I11:I25)</f>
        <v>5755</v>
      </c>
      <c r="J26" s="44">
        <f>D26/I26-1</f>
        <v>0.26081668114682888</v>
      </c>
      <c r="K26" s="148">
        <f>SUM(K11:K25)</f>
        <v>71288</v>
      </c>
      <c r="L26" s="44">
        <f>K26/K28</f>
        <v>0.96431566701836968</v>
      </c>
      <c r="M26" s="148">
        <f>SUM(M11:M25)</f>
        <v>58189</v>
      </c>
      <c r="N26" s="44">
        <f>M26/M28</f>
        <v>0.97553983369098718</v>
      </c>
      <c r="O26" s="43">
        <f>K26/M26-1</f>
        <v>0.22511127532695174</v>
      </c>
    </row>
    <row r="27" spans="2:23">
      <c r="B27" s="204" t="s">
        <v>30</v>
      </c>
      <c r="C27" s="205"/>
      <c r="D27" s="149">
        <f>D28-SUM(D11:D25)</f>
        <v>202</v>
      </c>
      <c r="E27" s="44">
        <f>D27/D28</f>
        <v>2.7085009385894341E-2</v>
      </c>
      <c r="F27" s="149">
        <f>F28-SUM(F11:F25)</f>
        <v>135</v>
      </c>
      <c r="G27" s="130">
        <f>F27/F28</f>
        <v>1.7036850075719333E-2</v>
      </c>
      <c r="H27" s="43">
        <f>D27/F27-1</f>
        <v>0.49629629629629624</v>
      </c>
      <c r="I27" s="149">
        <f>I28-SUM(I11:I25)</f>
        <v>241</v>
      </c>
      <c r="J27" s="131">
        <f>D27/I27-1</f>
        <v>-0.16182572614107882</v>
      </c>
      <c r="K27" s="149">
        <f>K28-SUM(K11:K25)</f>
        <v>2638</v>
      </c>
      <c r="L27" s="44">
        <f>K27/K28</f>
        <v>3.5684332981630276E-2</v>
      </c>
      <c r="M27" s="149">
        <f>M28-SUM(M11:M25)</f>
        <v>1459</v>
      </c>
      <c r="N27" s="44">
        <f>M27/M28</f>
        <v>2.4460166309012876E-2</v>
      </c>
      <c r="O27" s="43">
        <f>K27/M27-1</f>
        <v>0.80808773132282385</v>
      </c>
    </row>
    <row r="28" spans="2:23">
      <c r="B28" s="206" t="s">
        <v>31</v>
      </c>
      <c r="C28" s="207"/>
      <c r="D28" s="46">
        <v>7458</v>
      </c>
      <c r="E28" s="77">
        <v>1</v>
      </c>
      <c r="F28" s="46">
        <v>7924</v>
      </c>
      <c r="G28" s="78">
        <v>0.99999999999999989</v>
      </c>
      <c r="H28" s="41">
        <v>-5.8808682483594166E-2</v>
      </c>
      <c r="I28" s="47">
        <v>5996</v>
      </c>
      <c r="J28" s="42">
        <v>0.24382921947965319</v>
      </c>
      <c r="K28" s="46">
        <v>73926</v>
      </c>
      <c r="L28" s="77">
        <v>1</v>
      </c>
      <c r="M28" s="46">
        <v>59648</v>
      </c>
      <c r="N28" s="78">
        <v>1</v>
      </c>
      <c r="O28" s="41">
        <v>0.23937097639484972</v>
      </c>
    </row>
    <row r="29" spans="2:23">
      <c r="B29" s="139" t="s">
        <v>73</v>
      </c>
      <c r="C29" s="141"/>
    </row>
    <row r="30" spans="2:23">
      <c r="B30" s="142" t="s">
        <v>74</v>
      </c>
    </row>
    <row r="31" spans="2:23">
      <c r="B31" s="143"/>
    </row>
    <row r="32" spans="2:23">
      <c r="B32" s="222" t="s">
        <v>92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141"/>
      <c r="P32" s="222" t="s">
        <v>75</v>
      </c>
      <c r="Q32" s="222"/>
      <c r="R32" s="222"/>
      <c r="S32" s="222"/>
      <c r="T32" s="222"/>
      <c r="U32" s="222"/>
      <c r="V32" s="222"/>
      <c r="W32" s="222"/>
    </row>
    <row r="33" spans="2:23">
      <c r="B33" s="223" t="s">
        <v>93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141"/>
      <c r="P33" s="223" t="s">
        <v>76</v>
      </c>
      <c r="Q33" s="223"/>
      <c r="R33" s="223"/>
      <c r="S33" s="223"/>
      <c r="T33" s="223"/>
      <c r="U33" s="223"/>
      <c r="V33" s="223"/>
      <c r="W33" s="223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37</v>
      </c>
      <c r="P34" s="144"/>
      <c r="Q34" s="144"/>
      <c r="R34" s="144"/>
      <c r="S34" s="144"/>
      <c r="T34" s="144"/>
      <c r="U34" s="144"/>
      <c r="V34" s="103"/>
      <c r="W34" s="104" t="s">
        <v>37</v>
      </c>
    </row>
    <row r="35" spans="2:23">
      <c r="B35" s="193" t="s">
        <v>0</v>
      </c>
      <c r="C35" s="193" t="s">
        <v>54</v>
      </c>
      <c r="D35" s="176" t="s">
        <v>85</v>
      </c>
      <c r="E35" s="167"/>
      <c r="F35" s="167"/>
      <c r="G35" s="167"/>
      <c r="H35" s="167"/>
      <c r="I35" s="177"/>
      <c r="J35" s="176" t="s">
        <v>83</v>
      </c>
      <c r="K35" s="167"/>
      <c r="L35" s="177"/>
      <c r="P35" s="221" t="s">
        <v>0</v>
      </c>
      <c r="Q35" s="221" t="s">
        <v>54</v>
      </c>
      <c r="R35" s="176" t="s">
        <v>86</v>
      </c>
      <c r="S35" s="167"/>
      <c r="T35" s="167"/>
      <c r="U35" s="167"/>
      <c r="V35" s="167"/>
      <c r="W35" s="177"/>
    </row>
    <row r="36" spans="2:23" ht="15" customHeight="1">
      <c r="B36" s="194"/>
      <c r="C36" s="194"/>
      <c r="D36" s="215" t="s">
        <v>87</v>
      </c>
      <c r="E36" s="216"/>
      <c r="F36" s="216"/>
      <c r="G36" s="216"/>
      <c r="H36" s="216"/>
      <c r="I36" s="217"/>
      <c r="J36" s="173" t="s">
        <v>84</v>
      </c>
      <c r="K36" s="174"/>
      <c r="L36" s="175"/>
      <c r="P36" s="201"/>
      <c r="Q36" s="201"/>
      <c r="R36" s="173" t="s">
        <v>88</v>
      </c>
      <c r="S36" s="174"/>
      <c r="T36" s="174"/>
      <c r="U36" s="174"/>
      <c r="V36" s="174"/>
      <c r="W36" s="175"/>
    </row>
    <row r="37" spans="2:23" ht="15" customHeight="1">
      <c r="B37" s="194"/>
      <c r="C37" s="194"/>
      <c r="D37" s="165">
        <v>2021</v>
      </c>
      <c r="E37" s="168"/>
      <c r="F37" s="178">
        <v>2020</v>
      </c>
      <c r="G37" s="168"/>
      <c r="H37" s="195" t="s">
        <v>23</v>
      </c>
      <c r="I37" s="218" t="s">
        <v>55</v>
      </c>
      <c r="J37" s="220">
        <v>2021</v>
      </c>
      <c r="K37" s="219" t="s">
        <v>89</v>
      </c>
      <c r="L37" s="218" t="s">
        <v>94</v>
      </c>
      <c r="P37" s="201"/>
      <c r="Q37" s="201"/>
      <c r="R37" s="166">
        <v>2021</v>
      </c>
      <c r="S37" s="228"/>
      <c r="T37" s="229">
        <v>2020</v>
      </c>
      <c r="U37" s="228"/>
      <c r="V37" s="196" t="s">
        <v>23</v>
      </c>
      <c r="W37" s="212" t="s">
        <v>67</v>
      </c>
    </row>
    <row r="38" spans="2:23">
      <c r="B38" s="185" t="s">
        <v>24</v>
      </c>
      <c r="C38" s="185" t="s">
        <v>54</v>
      </c>
      <c r="D38" s="169"/>
      <c r="E38" s="170"/>
      <c r="F38" s="179"/>
      <c r="G38" s="170"/>
      <c r="H38" s="196"/>
      <c r="I38" s="219"/>
      <c r="J38" s="220"/>
      <c r="K38" s="219"/>
      <c r="L38" s="219"/>
      <c r="P38" s="199" t="s">
        <v>24</v>
      </c>
      <c r="Q38" s="199" t="s">
        <v>54</v>
      </c>
      <c r="R38" s="169"/>
      <c r="S38" s="170"/>
      <c r="T38" s="179"/>
      <c r="U38" s="170"/>
      <c r="V38" s="196"/>
      <c r="W38" s="213"/>
    </row>
    <row r="39" spans="2:23" ht="15" customHeight="1">
      <c r="B39" s="185"/>
      <c r="C39" s="185"/>
      <c r="D39" s="160" t="s">
        <v>26</v>
      </c>
      <c r="E39" s="105" t="s">
        <v>2</v>
      </c>
      <c r="F39" s="160" t="s">
        <v>26</v>
      </c>
      <c r="G39" s="105" t="s">
        <v>2</v>
      </c>
      <c r="H39" s="187" t="s">
        <v>27</v>
      </c>
      <c r="I39" s="187" t="s">
        <v>56</v>
      </c>
      <c r="J39" s="106" t="s">
        <v>26</v>
      </c>
      <c r="K39" s="208" t="s">
        <v>90</v>
      </c>
      <c r="L39" s="208" t="s">
        <v>95</v>
      </c>
      <c r="P39" s="199"/>
      <c r="Q39" s="199"/>
      <c r="R39" s="160" t="s">
        <v>26</v>
      </c>
      <c r="S39" s="105" t="s">
        <v>2</v>
      </c>
      <c r="T39" s="160" t="s">
        <v>26</v>
      </c>
      <c r="U39" s="105" t="s">
        <v>2</v>
      </c>
      <c r="V39" s="187" t="s">
        <v>27</v>
      </c>
      <c r="W39" s="210" t="s">
        <v>68</v>
      </c>
    </row>
    <row r="40" spans="2:23" ht="14.25" customHeight="1">
      <c r="B40" s="186"/>
      <c r="C40" s="186"/>
      <c r="D40" s="157" t="s">
        <v>28</v>
      </c>
      <c r="E40" s="50" t="s">
        <v>29</v>
      </c>
      <c r="F40" s="157" t="s">
        <v>28</v>
      </c>
      <c r="G40" s="50" t="s">
        <v>29</v>
      </c>
      <c r="H40" s="214"/>
      <c r="I40" s="214"/>
      <c r="J40" s="157" t="s">
        <v>28</v>
      </c>
      <c r="K40" s="209"/>
      <c r="L40" s="209"/>
      <c r="P40" s="200"/>
      <c r="Q40" s="200"/>
      <c r="R40" s="157" t="s">
        <v>28</v>
      </c>
      <c r="S40" s="50" t="s">
        <v>29</v>
      </c>
      <c r="T40" s="157" t="s">
        <v>28</v>
      </c>
      <c r="U40" s="50" t="s">
        <v>29</v>
      </c>
      <c r="V40" s="188"/>
      <c r="W40" s="211"/>
    </row>
    <row r="41" spans="2:23">
      <c r="B41" s="62">
        <v>1</v>
      </c>
      <c r="C41" s="79" t="s">
        <v>65</v>
      </c>
      <c r="D41" s="64">
        <v>835</v>
      </c>
      <c r="E41" s="69">
        <v>0.11196031107535533</v>
      </c>
      <c r="F41" s="64">
        <v>895</v>
      </c>
      <c r="G41" s="69">
        <v>0.11294800605754669</v>
      </c>
      <c r="H41" s="107">
        <v>-6.7039106145251437E-2</v>
      </c>
      <c r="I41" s="108">
        <v>1</v>
      </c>
      <c r="J41" s="64">
        <v>346</v>
      </c>
      <c r="K41" s="109">
        <v>1.4132947976878611</v>
      </c>
      <c r="L41" s="110">
        <v>4</v>
      </c>
      <c r="P41" s="62">
        <v>1</v>
      </c>
      <c r="Q41" s="79" t="s">
        <v>57</v>
      </c>
      <c r="R41" s="64">
        <v>10784</v>
      </c>
      <c r="S41" s="69">
        <v>0.1458756053350648</v>
      </c>
      <c r="T41" s="64">
        <v>7449</v>
      </c>
      <c r="U41" s="69">
        <v>0.12488264484978541</v>
      </c>
      <c r="V41" s="67">
        <v>0.44771110216136401</v>
      </c>
      <c r="W41" s="110">
        <v>0</v>
      </c>
    </row>
    <row r="42" spans="2:23">
      <c r="B42" s="111">
        <v>2</v>
      </c>
      <c r="C42" s="81" t="s">
        <v>80</v>
      </c>
      <c r="D42" s="72">
        <v>606</v>
      </c>
      <c r="E42" s="84">
        <v>8.1255028157683026E-2</v>
      </c>
      <c r="F42" s="72">
        <v>194</v>
      </c>
      <c r="G42" s="84">
        <v>2.4482584553255932E-2</v>
      </c>
      <c r="H42" s="112">
        <v>2.1237113402061856</v>
      </c>
      <c r="I42" s="113">
        <v>10</v>
      </c>
      <c r="J42" s="72">
        <v>355</v>
      </c>
      <c r="K42" s="114">
        <v>0.70704225352112671</v>
      </c>
      <c r="L42" s="115">
        <v>2</v>
      </c>
      <c r="P42" s="111">
        <v>2</v>
      </c>
      <c r="Q42" s="81" t="s">
        <v>59</v>
      </c>
      <c r="R42" s="72">
        <v>6667</v>
      </c>
      <c r="S42" s="84">
        <v>9.0184779373968557E-2</v>
      </c>
      <c r="T42" s="72">
        <v>4289</v>
      </c>
      <c r="U42" s="84">
        <v>7.1905177038626603E-2</v>
      </c>
      <c r="V42" s="74">
        <v>0.55444159477733734</v>
      </c>
      <c r="W42" s="115">
        <v>2</v>
      </c>
    </row>
    <row r="43" spans="2:23">
      <c r="B43" s="111">
        <v>3</v>
      </c>
      <c r="C43" s="81" t="s">
        <v>59</v>
      </c>
      <c r="D43" s="72">
        <v>605</v>
      </c>
      <c r="E43" s="84">
        <v>8.1120943952802366E-2</v>
      </c>
      <c r="F43" s="72">
        <v>770</v>
      </c>
      <c r="G43" s="84">
        <v>9.7173144876325085E-2</v>
      </c>
      <c r="H43" s="112">
        <v>-0.2142857142857143</v>
      </c>
      <c r="I43" s="113">
        <v>0</v>
      </c>
      <c r="J43" s="72">
        <v>444</v>
      </c>
      <c r="K43" s="114">
        <v>0.36261261261261257</v>
      </c>
      <c r="L43" s="115">
        <v>0</v>
      </c>
      <c r="P43" s="111">
        <v>3</v>
      </c>
      <c r="Q43" s="81" t="s">
        <v>58</v>
      </c>
      <c r="R43" s="72">
        <v>5247</v>
      </c>
      <c r="S43" s="84">
        <v>7.0976381787192594E-2</v>
      </c>
      <c r="T43" s="72">
        <v>6133</v>
      </c>
      <c r="U43" s="84">
        <v>0.10281987660944206</v>
      </c>
      <c r="V43" s="74">
        <v>-0.14446437306375348</v>
      </c>
      <c r="W43" s="115">
        <v>-1</v>
      </c>
    </row>
    <row r="44" spans="2:23">
      <c r="B44" s="111">
        <v>4</v>
      </c>
      <c r="C44" s="81" t="s">
        <v>57</v>
      </c>
      <c r="D44" s="72">
        <v>565</v>
      </c>
      <c r="E44" s="84">
        <v>7.575757575757576E-2</v>
      </c>
      <c r="F44" s="72">
        <v>1114</v>
      </c>
      <c r="G44" s="84">
        <v>0.14058556284704696</v>
      </c>
      <c r="H44" s="112">
        <v>-0.49281867145421898</v>
      </c>
      <c r="I44" s="113">
        <v>-3</v>
      </c>
      <c r="J44" s="72">
        <v>807</v>
      </c>
      <c r="K44" s="114">
        <v>-0.2998760842627014</v>
      </c>
      <c r="L44" s="115">
        <v>-3</v>
      </c>
      <c r="P44" s="111">
        <v>4</v>
      </c>
      <c r="Q44" s="81" t="s">
        <v>65</v>
      </c>
      <c r="R44" s="72">
        <v>5178</v>
      </c>
      <c r="S44" s="84">
        <v>7.004301598896194E-2</v>
      </c>
      <c r="T44" s="72">
        <v>5873</v>
      </c>
      <c r="U44" s="84">
        <v>9.8460971030042921E-2</v>
      </c>
      <c r="V44" s="74">
        <v>-0.11833815767069644</v>
      </c>
      <c r="W44" s="115">
        <v>-1</v>
      </c>
    </row>
    <row r="45" spans="2:23">
      <c r="B45" s="111">
        <v>5</v>
      </c>
      <c r="C45" s="86" t="s">
        <v>58</v>
      </c>
      <c r="D45" s="97">
        <v>368</v>
      </c>
      <c r="E45" s="102">
        <v>4.9342987396084739E-2</v>
      </c>
      <c r="F45" s="97">
        <v>698</v>
      </c>
      <c r="G45" s="102">
        <v>8.8086824835941449E-2</v>
      </c>
      <c r="H45" s="116">
        <v>-0.47277936962750722</v>
      </c>
      <c r="I45" s="117">
        <v>-1</v>
      </c>
      <c r="J45" s="97">
        <v>489</v>
      </c>
      <c r="K45" s="118">
        <v>-0.24744376278118607</v>
      </c>
      <c r="L45" s="119">
        <v>-3</v>
      </c>
      <c r="P45" s="111">
        <v>5</v>
      </c>
      <c r="Q45" s="86" t="s">
        <v>61</v>
      </c>
      <c r="R45" s="97">
        <v>3345</v>
      </c>
      <c r="S45" s="102">
        <v>4.5247950653356059E-2</v>
      </c>
      <c r="T45" s="97">
        <v>3078</v>
      </c>
      <c r="U45" s="102">
        <v>5.1602736051502146E-2</v>
      </c>
      <c r="V45" s="100">
        <v>8.6744639376218347E-2</v>
      </c>
      <c r="W45" s="119">
        <v>0</v>
      </c>
    </row>
    <row r="46" spans="2:23">
      <c r="B46" s="120">
        <v>6</v>
      </c>
      <c r="C46" s="79" t="s">
        <v>96</v>
      </c>
      <c r="D46" s="64">
        <v>312</v>
      </c>
      <c r="E46" s="69">
        <v>4.1834271922767501E-2</v>
      </c>
      <c r="F46" s="64">
        <v>186</v>
      </c>
      <c r="G46" s="69">
        <v>2.3472993437657748E-2</v>
      </c>
      <c r="H46" s="107">
        <v>0.67741935483870974</v>
      </c>
      <c r="I46" s="108">
        <v>7</v>
      </c>
      <c r="J46" s="64">
        <v>182</v>
      </c>
      <c r="K46" s="109">
        <v>0.71428571428571419</v>
      </c>
      <c r="L46" s="110">
        <v>4</v>
      </c>
      <c r="P46" s="120">
        <v>6</v>
      </c>
      <c r="Q46" s="79" t="s">
        <v>80</v>
      </c>
      <c r="R46" s="64">
        <v>2816</v>
      </c>
      <c r="S46" s="69">
        <v>3.8092146200254307E-2</v>
      </c>
      <c r="T46" s="64">
        <v>1520</v>
      </c>
      <c r="U46" s="69">
        <v>2.5482832618025753E-2</v>
      </c>
      <c r="V46" s="67">
        <v>0.85263157894736841</v>
      </c>
      <c r="W46" s="110">
        <v>6</v>
      </c>
    </row>
    <row r="47" spans="2:23">
      <c r="B47" s="111">
        <v>7</v>
      </c>
      <c r="C47" s="81" t="s">
        <v>82</v>
      </c>
      <c r="D47" s="72">
        <v>284</v>
      </c>
      <c r="E47" s="84">
        <v>3.8079914186108878E-2</v>
      </c>
      <c r="F47" s="72">
        <v>222</v>
      </c>
      <c r="G47" s="84">
        <v>2.8016153457849569E-2</v>
      </c>
      <c r="H47" s="112">
        <v>0.27927927927927931</v>
      </c>
      <c r="I47" s="113">
        <v>3</v>
      </c>
      <c r="J47" s="72">
        <v>251</v>
      </c>
      <c r="K47" s="114">
        <v>0.13147410358565748</v>
      </c>
      <c r="L47" s="115">
        <v>1</v>
      </c>
      <c r="P47" s="111">
        <v>7</v>
      </c>
      <c r="Q47" s="81" t="s">
        <v>60</v>
      </c>
      <c r="R47" s="72">
        <v>2670</v>
      </c>
      <c r="S47" s="84">
        <v>3.6117198279360441E-2</v>
      </c>
      <c r="T47" s="72">
        <v>2884</v>
      </c>
      <c r="U47" s="84">
        <v>4.8350321888412019E-2</v>
      </c>
      <c r="V47" s="74">
        <v>-7.4202496532593587E-2</v>
      </c>
      <c r="W47" s="115">
        <v>-1</v>
      </c>
    </row>
    <row r="48" spans="2:23">
      <c r="B48" s="111">
        <v>8</v>
      </c>
      <c r="C48" s="81" t="s">
        <v>71</v>
      </c>
      <c r="D48" s="72">
        <v>283</v>
      </c>
      <c r="E48" s="84">
        <v>3.794582998122821E-2</v>
      </c>
      <c r="F48" s="72">
        <v>223</v>
      </c>
      <c r="G48" s="84">
        <v>2.8142352347299344E-2</v>
      </c>
      <c r="H48" s="112">
        <v>0.26905829596412567</v>
      </c>
      <c r="I48" s="113">
        <v>1</v>
      </c>
      <c r="J48" s="72">
        <v>155</v>
      </c>
      <c r="K48" s="114">
        <v>0.82580645161290334</v>
      </c>
      <c r="L48" s="115">
        <v>5</v>
      </c>
      <c r="P48" s="111">
        <v>8</v>
      </c>
      <c r="Q48" s="81" t="s">
        <v>71</v>
      </c>
      <c r="R48" s="72">
        <v>2483</v>
      </c>
      <c r="S48" s="84">
        <v>3.3587641695749806E-2</v>
      </c>
      <c r="T48" s="72">
        <v>1103</v>
      </c>
      <c r="U48" s="84">
        <v>1.8491818669527899E-2</v>
      </c>
      <c r="V48" s="74">
        <v>1.2511332728921123</v>
      </c>
      <c r="W48" s="115">
        <v>8</v>
      </c>
    </row>
    <row r="49" spans="2:23">
      <c r="B49" s="111">
        <v>9</v>
      </c>
      <c r="C49" s="81" t="s">
        <v>97</v>
      </c>
      <c r="D49" s="72">
        <v>266</v>
      </c>
      <c r="E49" s="84">
        <v>3.5666398498256903E-2</v>
      </c>
      <c r="F49" s="72">
        <v>0</v>
      </c>
      <c r="G49" s="84">
        <v>0</v>
      </c>
      <c r="H49" s="112" t="s">
        <v>98</v>
      </c>
      <c r="I49" s="113" t="s">
        <v>98</v>
      </c>
      <c r="J49" s="72">
        <v>160</v>
      </c>
      <c r="K49" s="114">
        <v>0.66250000000000009</v>
      </c>
      <c r="L49" s="115">
        <v>3</v>
      </c>
      <c r="P49" s="111">
        <v>9</v>
      </c>
      <c r="Q49" s="81" t="s">
        <v>69</v>
      </c>
      <c r="R49" s="72">
        <v>2425</v>
      </c>
      <c r="S49" s="84">
        <v>3.2803073343613882E-2</v>
      </c>
      <c r="T49" s="72">
        <v>2290</v>
      </c>
      <c r="U49" s="84">
        <v>3.8391899141630902E-2</v>
      </c>
      <c r="V49" s="74">
        <v>5.8951965065502154E-2</v>
      </c>
      <c r="W49" s="115">
        <v>-2</v>
      </c>
    </row>
    <row r="50" spans="2:23">
      <c r="B50" s="121">
        <v>10</v>
      </c>
      <c r="C50" s="86" t="s">
        <v>61</v>
      </c>
      <c r="D50" s="97">
        <v>248</v>
      </c>
      <c r="E50" s="102">
        <v>3.3252882810404935E-2</v>
      </c>
      <c r="F50" s="97">
        <v>368</v>
      </c>
      <c r="G50" s="102">
        <v>4.6441191317516409E-2</v>
      </c>
      <c r="H50" s="116">
        <v>-0.32608695652173914</v>
      </c>
      <c r="I50" s="117">
        <v>-4</v>
      </c>
      <c r="J50" s="97">
        <v>287</v>
      </c>
      <c r="K50" s="118">
        <v>-0.13588850174216027</v>
      </c>
      <c r="L50" s="119">
        <v>-4</v>
      </c>
      <c r="P50" s="121">
        <v>10</v>
      </c>
      <c r="Q50" s="86" t="s">
        <v>82</v>
      </c>
      <c r="R50" s="97">
        <v>2279</v>
      </c>
      <c r="S50" s="102">
        <v>3.0828125422720017E-2</v>
      </c>
      <c r="T50" s="97">
        <v>1778</v>
      </c>
      <c r="U50" s="102">
        <v>2.9808208154506438E-2</v>
      </c>
      <c r="V50" s="100">
        <v>0.28177727784027007</v>
      </c>
      <c r="W50" s="119">
        <v>-2</v>
      </c>
    </row>
    <row r="51" spans="2:23">
      <c r="B51" s="204" t="s">
        <v>62</v>
      </c>
      <c r="C51" s="205"/>
      <c r="D51" s="148">
        <f>SUM(D41:D50)</f>
        <v>4372</v>
      </c>
      <c r="E51" s="130">
        <f>D51/D53</f>
        <v>0.58621614373826758</v>
      </c>
      <c r="F51" s="148">
        <f>SUM(F41:F50)</f>
        <v>4670</v>
      </c>
      <c r="G51" s="130">
        <f>F51/F53</f>
        <v>0.58934881373043913</v>
      </c>
      <c r="H51" s="132">
        <f>D51/F51-1</f>
        <v>-6.381156316916492E-2</v>
      </c>
      <c r="I51" s="150"/>
      <c r="J51" s="148">
        <f>SUM(J41:J50)</f>
        <v>3476</v>
      </c>
      <c r="K51" s="29">
        <f>E51/J51-1</f>
        <v>-0.9998313532382801</v>
      </c>
      <c r="L51" s="133"/>
      <c r="P51" s="204" t="s">
        <v>62</v>
      </c>
      <c r="Q51" s="205"/>
      <c r="R51" s="148">
        <f>SUM(R41:R50)</f>
        <v>43894</v>
      </c>
      <c r="S51" s="130">
        <f>R51/R53</f>
        <v>0.59375591808024242</v>
      </c>
      <c r="T51" s="148">
        <f>SUM(T41:T50)</f>
        <v>36397</v>
      </c>
      <c r="U51" s="130">
        <f>T51/T53</f>
        <v>0.61019648605150212</v>
      </c>
      <c r="V51" s="132">
        <f>R51/T51-1</f>
        <v>0.20597851471275108</v>
      </c>
      <c r="W51" s="145"/>
    </row>
    <row r="52" spans="2:23">
      <c r="B52" s="204" t="s">
        <v>30</v>
      </c>
      <c r="C52" s="205"/>
      <c r="D52" s="148">
        <f>D53-D51</f>
        <v>3086</v>
      </c>
      <c r="E52" s="130">
        <f>D52/D53</f>
        <v>0.41378385626173236</v>
      </c>
      <c r="F52" s="148">
        <f>F53-F51</f>
        <v>3254</v>
      </c>
      <c r="G52" s="130">
        <f>F52/F53</f>
        <v>0.41065118626956082</v>
      </c>
      <c r="H52" s="132">
        <f>D52/F52-1</f>
        <v>-5.1628764597418608E-2</v>
      </c>
      <c r="I52" s="149"/>
      <c r="J52" s="148">
        <f>J53-SUM(J41:J50)</f>
        <v>2520</v>
      </c>
      <c r="K52" s="29">
        <f>E52/J52-1</f>
        <v>-0.99983580005703898</v>
      </c>
      <c r="L52" s="133"/>
      <c r="P52" s="204" t="s">
        <v>30</v>
      </c>
      <c r="Q52" s="205"/>
      <c r="R52" s="148">
        <f>R53-R51</f>
        <v>30032</v>
      </c>
      <c r="S52" s="130">
        <f>R52/R53</f>
        <v>0.40624408191975758</v>
      </c>
      <c r="T52" s="148">
        <f>T53-T51</f>
        <v>23251</v>
      </c>
      <c r="U52" s="130">
        <f>T52/T53</f>
        <v>0.38980351394849788</v>
      </c>
      <c r="V52" s="132">
        <f>R52/T52-1</f>
        <v>0.29164337017762687</v>
      </c>
      <c r="W52" s="146"/>
    </row>
    <row r="53" spans="2:23">
      <c r="B53" s="206" t="s">
        <v>63</v>
      </c>
      <c r="C53" s="207"/>
      <c r="D53" s="35">
        <v>7458</v>
      </c>
      <c r="E53" s="122">
        <v>1</v>
      </c>
      <c r="F53" s="35">
        <v>7924</v>
      </c>
      <c r="G53" s="122">
        <v>1</v>
      </c>
      <c r="H53" s="37">
        <v>-5.8808682483594166E-2</v>
      </c>
      <c r="I53" s="37"/>
      <c r="J53" s="35">
        <v>5996</v>
      </c>
      <c r="K53" s="12">
        <v>0.24382921947965319</v>
      </c>
      <c r="L53" s="123"/>
      <c r="P53" s="206" t="s">
        <v>63</v>
      </c>
      <c r="Q53" s="207"/>
      <c r="R53" s="35">
        <v>73926</v>
      </c>
      <c r="S53" s="122">
        <v>1</v>
      </c>
      <c r="T53" s="35">
        <v>59648</v>
      </c>
      <c r="U53" s="122">
        <v>1</v>
      </c>
      <c r="V53" s="134">
        <v>0.23937097639484972</v>
      </c>
      <c r="W53" s="123"/>
    </row>
    <row r="54" spans="2:23">
      <c r="B54" s="139" t="s">
        <v>73</v>
      </c>
      <c r="P54" s="139" t="s">
        <v>73</v>
      </c>
    </row>
    <row r="55" spans="2:23">
      <c r="B55" s="142" t="s">
        <v>74</v>
      </c>
      <c r="P55" s="142" t="s">
        <v>74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K41:K50 H41:H50">
    <cfRule type="cellIs" dxfId="30" priority="28" operator="lessThan">
      <formula>0</formula>
    </cfRule>
  </conditionalFormatting>
  <conditionalFormatting sqref="L41:L50">
    <cfRule type="cellIs" dxfId="29" priority="25" operator="lessThan">
      <formula>0</formula>
    </cfRule>
    <cfRule type="cellIs" dxfId="28" priority="26" operator="equal">
      <formula>0</formula>
    </cfRule>
    <cfRule type="cellIs" dxfId="27" priority="27" operator="greaterThan">
      <formula>0</formula>
    </cfRule>
  </conditionalFormatting>
  <conditionalFormatting sqref="I41:I50">
    <cfRule type="cellIs" dxfId="26" priority="22" operator="lessThan">
      <formula>0</formula>
    </cfRule>
    <cfRule type="cellIs" dxfId="25" priority="23" operator="equal">
      <formula>0</formula>
    </cfRule>
    <cfRule type="cellIs" dxfId="24" priority="24" operator="greaterThan">
      <formula>0</formula>
    </cfRule>
  </conditionalFormatting>
  <conditionalFormatting sqref="H53:I53 K53">
    <cfRule type="cellIs" dxfId="23" priority="21" operator="lessThan">
      <formula>0</formula>
    </cfRule>
  </conditionalFormatting>
  <conditionalFormatting sqref="L53">
    <cfRule type="cellIs" dxfId="22" priority="20" operator="lessThan">
      <formula>0</formula>
    </cfRule>
  </conditionalFormatting>
  <conditionalFormatting sqref="V51">
    <cfRule type="cellIs" dxfId="21" priority="14" operator="lessThan">
      <formula>0</formula>
    </cfRule>
  </conditionalFormatting>
  <conditionalFormatting sqref="W51">
    <cfRule type="cellIs" dxfId="20" priority="17" operator="lessThan">
      <formula>0</formula>
    </cfRule>
    <cfRule type="cellIs" dxfId="19" priority="18" operator="equal">
      <formula>0</formula>
    </cfRule>
    <cfRule type="cellIs" dxfId="18" priority="19" operator="greaterThan">
      <formula>0</formula>
    </cfRule>
  </conditionalFormatting>
  <conditionalFormatting sqref="W52">
    <cfRule type="cellIs" dxfId="17" priority="16" operator="lessThan">
      <formula>0</formula>
    </cfRule>
  </conditionalFormatting>
  <conditionalFormatting sqref="V52">
    <cfRule type="cellIs" dxfId="16" priority="15" operator="lessThan">
      <formula>0</formula>
    </cfRule>
  </conditionalFormatting>
  <conditionalFormatting sqref="V41:V50">
    <cfRule type="cellIs" dxfId="15" priority="13" operator="lessThan">
      <formula>0</formula>
    </cfRule>
  </conditionalFormatting>
  <conditionalFormatting sqref="W41:W50">
    <cfRule type="cellIs" dxfId="14" priority="10" operator="lessThan">
      <formula>0</formula>
    </cfRule>
    <cfRule type="cellIs" dxfId="13" priority="11" operator="equal">
      <formula>0</formula>
    </cfRule>
    <cfRule type="cellIs" dxfId="12" priority="12" operator="greaterThan">
      <formula>0</formula>
    </cfRule>
  </conditionalFormatting>
  <conditionalFormatting sqref="V53">
    <cfRule type="cellIs" dxfId="11" priority="9" operator="lessThan">
      <formula>0</formula>
    </cfRule>
  </conditionalFormatting>
  <conditionalFormatting sqref="W53">
    <cfRule type="cellIs" dxfId="10" priority="8" operator="lessThan">
      <formula>0</formula>
    </cfRule>
  </conditionalFormatting>
  <conditionalFormatting sqref="H11:H15 J11:J15 O11:O15">
    <cfRule type="cellIs" dxfId="9" priority="7" operator="lessThan">
      <formula>0</formula>
    </cfRule>
  </conditionalFormatting>
  <conditionalFormatting sqref="H16:H25 J16:J25 O16:O25">
    <cfRule type="cellIs" dxfId="8" priority="6" operator="lessThan">
      <formula>0</formula>
    </cfRule>
  </conditionalFormatting>
  <conditionalFormatting sqref="D11:E25 G11:J25 L11:L25 N11:O25">
    <cfRule type="cellIs" dxfId="7" priority="5" operator="equal">
      <formula>0</formula>
    </cfRule>
  </conditionalFormatting>
  <conditionalFormatting sqref="F11:F25">
    <cfRule type="cellIs" dxfId="6" priority="4" operator="equal">
      <formula>0</formula>
    </cfRule>
  </conditionalFormatting>
  <conditionalFormatting sqref="K11:K25">
    <cfRule type="cellIs" dxfId="5" priority="3" operator="equal">
      <formula>0</formula>
    </cfRule>
  </conditionalFormatting>
  <conditionalFormatting sqref="M11:M25">
    <cfRule type="cellIs" dxfId="4" priority="2" operator="equal">
      <formula>0</formula>
    </cfRule>
  </conditionalFormatting>
  <conditionalFormatting sqref="O28 J28 H28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44566</v>
      </c>
    </row>
    <row r="2" spans="2:15">
      <c r="B2" s="224" t="s">
        <v>35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4"/>
    </row>
    <row r="3" spans="2:15">
      <c r="B3" s="225" t="s">
        <v>34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33" t="s">
        <v>32</v>
      </c>
    </row>
    <row r="4" spans="2:15" ht="15" customHeight="1">
      <c r="B4" s="221" t="s">
        <v>0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>
      <c r="B5" s="201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9.5" customHeight="1">
      <c r="B6" s="201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9.5" customHeight="1">
      <c r="B7" s="199" t="s">
        <v>24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99"/>
      <c r="C8" s="199"/>
      <c r="D8" s="160" t="s">
        <v>26</v>
      </c>
      <c r="E8" s="156" t="s">
        <v>2</v>
      </c>
      <c r="F8" s="159" t="s">
        <v>26</v>
      </c>
      <c r="G8" s="52" t="s">
        <v>2</v>
      </c>
      <c r="H8" s="187" t="s">
        <v>27</v>
      </c>
      <c r="I8" s="53" t="s">
        <v>26</v>
      </c>
      <c r="J8" s="189" t="s">
        <v>90</v>
      </c>
      <c r="K8" s="160" t="s">
        <v>26</v>
      </c>
      <c r="L8" s="51" t="s">
        <v>2</v>
      </c>
      <c r="M8" s="159" t="s">
        <v>26</v>
      </c>
      <c r="N8" s="51" t="s">
        <v>2</v>
      </c>
      <c r="O8" s="191" t="s">
        <v>27</v>
      </c>
    </row>
    <row r="9" spans="2:15" ht="15" customHeight="1">
      <c r="B9" s="200"/>
      <c r="C9" s="200"/>
      <c r="D9" s="157" t="s">
        <v>28</v>
      </c>
      <c r="E9" s="158" t="s">
        <v>29</v>
      </c>
      <c r="F9" s="49" t="s">
        <v>28</v>
      </c>
      <c r="G9" s="50" t="s">
        <v>29</v>
      </c>
      <c r="H9" s="188"/>
      <c r="I9" s="54" t="s">
        <v>28</v>
      </c>
      <c r="J9" s="190"/>
      <c r="K9" s="157" t="s">
        <v>28</v>
      </c>
      <c r="L9" s="158" t="s">
        <v>29</v>
      </c>
      <c r="M9" s="49" t="s">
        <v>28</v>
      </c>
      <c r="N9" s="158" t="s">
        <v>29</v>
      </c>
      <c r="O9" s="192"/>
    </row>
    <row r="10" spans="2:15">
      <c r="B10" s="62">
        <v>1</v>
      </c>
      <c r="C10" s="63" t="s">
        <v>9</v>
      </c>
      <c r="D10" s="64">
        <v>44</v>
      </c>
      <c r="E10" s="109">
        <v>0.31205673758865249</v>
      </c>
      <c r="F10" s="64">
        <v>38</v>
      </c>
      <c r="G10" s="69">
        <v>0.26573426573426573</v>
      </c>
      <c r="H10" s="67">
        <v>0.15789473684210531</v>
      </c>
      <c r="I10" s="68">
        <v>32</v>
      </c>
      <c r="J10" s="69">
        <v>0.375</v>
      </c>
      <c r="K10" s="64">
        <v>517</v>
      </c>
      <c r="L10" s="109">
        <v>0.38126843657817111</v>
      </c>
      <c r="M10" s="64">
        <v>604</v>
      </c>
      <c r="N10" s="69">
        <v>0.40646029609690443</v>
      </c>
      <c r="O10" s="67">
        <v>-0.14403973509933776</v>
      </c>
    </row>
    <row r="11" spans="2:15">
      <c r="B11" s="70">
        <v>2</v>
      </c>
      <c r="C11" s="71" t="s">
        <v>47</v>
      </c>
      <c r="D11" s="72">
        <v>56</v>
      </c>
      <c r="E11" s="114">
        <v>0.3971631205673759</v>
      </c>
      <c r="F11" s="72">
        <v>26</v>
      </c>
      <c r="G11" s="84">
        <v>0.18181818181818182</v>
      </c>
      <c r="H11" s="74">
        <v>1.1538461538461537</v>
      </c>
      <c r="I11" s="95">
        <v>28</v>
      </c>
      <c r="J11" s="84">
        <v>1</v>
      </c>
      <c r="K11" s="72">
        <v>374</v>
      </c>
      <c r="L11" s="114">
        <v>0.27581120943952803</v>
      </c>
      <c r="M11" s="72">
        <v>370</v>
      </c>
      <c r="N11" s="84">
        <v>0.24899057873485869</v>
      </c>
      <c r="O11" s="74">
        <v>1.08108108108107E-2</v>
      </c>
    </row>
    <row r="12" spans="2:15">
      <c r="B12" s="70">
        <v>3</v>
      </c>
      <c r="C12" s="71" t="s">
        <v>12</v>
      </c>
      <c r="D12" s="72">
        <v>16</v>
      </c>
      <c r="E12" s="114">
        <v>0.11347517730496454</v>
      </c>
      <c r="F12" s="72">
        <v>1</v>
      </c>
      <c r="G12" s="84">
        <v>6.993006993006993E-3</v>
      </c>
      <c r="H12" s="74">
        <v>15</v>
      </c>
      <c r="I12" s="95">
        <v>7</v>
      </c>
      <c r="J12" s="84">
        <v>1.2857142857142856</v>
      </c>
      <c r="K12" s="72">
        <v>118</v>
      </c>
      <c r="L12" s="114">
        <v>8.7020648967551628E-2</v>
      </c>
      <c r="M12" s="72">
        <v>60</v>
      </c>
      <c r="N12" s="84">
        <v>4.0376850605652756E-2</v>
      </c>
      <c r="O12" s="74">
        <v>0.96666666666666656</v>
      </c>
    </row>
    <row r="13" spans="2:15">
      <c r="B13" s="70">
        <v>4</v>
      </c>
      <c r="C13" s="71" t="s">
        <v>4</v>
      </c>
      <c r="D13" s="72">
        <v>17</v>
      </c>
      <c r="E13" s="114">
        <v>0.12056737588652482</v>
      </c>
      <c r="F13" s="72">
        <v>25</v>
      </c>
      <c r="G13" s="84">
        <v>0.17482517482517482</v>
      </c>
      <c r="H13" s="74">
        <v>-0.31999999999999995</v>
      </c>
      <c r="I13" s="95">
        <v>8</v>
      </c>
      <c r="J13" s="84">
        <v>1.125</v>
      </c>
      <c r="K13" s="72">
        <v>85</v>
      </c>
      <c r="L13" s="114">
        <v>6.268436578171091E-2</v>
      </c>
      <c r="M13" s="72">
        <v>98</v>
      </c>
      <c r="N13" s="84">
        <v>6.5948855989232835E-2</v>
      </c>
      <c r="O13" s="74">
        <v>-0.13265306122448983</v>
      </c>
    </row>
    <row r="14" spans="2:15">
      <c r="B14" s="96">
        <v>5</v>
      </c>
      <c r="C14" s="85" t="s">
        <v>79</v>
      </c>
      <c r="D14" s="97">
        <v>4</v>
      </c>
      <c r="E14" s="118">
        <v>2.8368794326241134E-2</v>
      </c>
      <c r="F14" s="97">
        <v>23</v>
      </c>
      <c r="G14" s="102">
        <v>0.16083916083916083</v>
      </c>
      <c r="H14" s="100">
        <v>-0.82608695652173914</v>
      </c>
      <c r="I14" s="101">
        <v>0</v>
      </c>
      <c r="J14" s="102"/>
      <c r="K14" s="97">
        <v>60</v>
      </c>
      <c r="L14" s="118">
        <v>4.4247787610619468E-2</v>
      </c>
      <c r="M14" s="97">
        <v>76</v>
      </c>
      <c r="N14" s="102">
        <v>5.1144010767160158E-2</v>
      </c>
      <c r="O14" s="100">
        <v>-0.21052631578947367</v>
      </c>
    </row>
    <row r="15" spans="2:15">
      <c r="B15" s="182" t="s">
        <v>50</v>
      </c>
      <c r="C15" s="183"/>
      <c r="D15" s="27">
        <f>SUM(D10:D14)</f>
        <v>137</v>
      </c>
      <c r="E15" s="29">
        <f>D15/D17</f>
        <v>0.97163120567375882</v>
      </c>
      <c r="F15" s="27">
        <f>SUM(F10:F14)</f>
        <v>113</v>
      </c>
      <c r="G15" s="29">
        <f>F15/F17</f>
        <v>0.79020979020979021</v>
      </c>
      <c r="H15" s="43">
        <f>D15/F15-1</f>
        <v>0.21238938053097356</v>
      </c>
      <c r="I15" s="27">
        <f>SUM(I10:I14)</f>
        <v>75</v>
      </c>
      <c r="J15" s="28">
        <f>I15/I17</f>
        <v>0.85227272727272729</v>
      </c>
      <c r="K15" s="27">
        <f>SUM(K10:K14)</f>
        <v>1154</v>
      </c>
      <c r="L15" s="29">
        <f>K15/K17</f>
        <v>0.85103244837758107</v>
      </c>
      <c r="M15" s="27">
        <f>SUM(M10:M14)</f>
        <v>1208</v>
      </c>
      <c r="N15" s="29">
        <f>M15/M17</f>
        <v>0.81292059219380886</v>
      </c>
      <c r="O15" s="30">
        <f>K15/M15-1</f>
        <v>-4.4701986754966838E-2</v>
      </c>
    </row>
    <row r="16" spans="2:15" s="26" customFormat="1">
      <c r="B16" s="182" t="s">
        <v>30</v>
      </c>
      <c r="C16" s="183"/>
      <c r="D16" s="151">
        <f>D17-D15</f>
        <v>4</v>
      </c>
      <c r="E16" s="155">
        <f t="shared" ref="E16:O16" si="0">E17-E15</f>
        <v>2.8368794326241176E-2</v>
      </c>
      <c r="F16" s="151">
        <f t="shared" si="0"/>
        <v>30</v>
      </c>
      <c r="G16" s="155">
        <f t="shared" si="0"/>
        <v>0.20979020979020968</v>
      </c>
      <c r="H16" s="155">
        <f t="shared" si="0"/>
        <v>-0.22637539451698752</v>
      </c>
      <c r="I16" s="151">
        <f t="shared" si="0"/>
        <v>13</v>
      </c>
      <c r="J16" s="152">
        <f t="shared" si="0"/>
        <v>-0.25</v>
      </c>
      <c r="K16" s="151">
        <f t="shared" si="0"/>
        <v>202</v>
      </c>
      <c r="L16" s="155">
        <f t="shared" si="0"/>
        <v>0.14896755162241893</v>
      </c>
      <c r="M16" s="151">
        <f t="shared" si="0"/>
        <v>278</v>
      </c>
      <c r="N16" s="155">
        <f t="shared" si="0"/>
        <v>0.18707940780619114</v>
      </c>
      <c r="O16" s="152">
        <f t="shared" si="0"/>
        <v>-4.278118955728083E-2</v>
      </c>
    </row>
    <row r="17" spans="2:15">
      <c r="B17" s="180" t="s">
        <v>31</v>
      </c>
      <c r="C17" s="181"/>
      <c r="D17" s="46">
        <v>141</v>
      </c>
      <c r="E17" s="77">
        <v>1</v>
      </c>
      <c r="F17" s="46">
        <v>143</v>
      </c>
      <c r="G17" s="78">
        <v>0.99999999999999989</v>
      </c>
      <c r="H17" s="41">
        <v>-1.3986013986013957E-2</v>
      </c>
      <c r="I17" s="47">
        <v>88</v>
      </c>
      <c r="J17" s="153">
        <v>0.60227272727272729</v>
      </c>
      <c r="K17" s="46">
        <v>1356</v>
      </c>
      <c r="L17" s="77">
        <v>1</v>
      </c>
      <c r="M17" s="46">
        <v>1486</v>
      </c>
      <c r="N17" s="78">
        <v>1</v>
      </c>
      <c r="O17" s="41">
        <v>-8.7483176312247668E-2</v>
      </c>
    </row>
    <row r="18" spans="2:15">
      <c r="B18" t="s">
        <v>77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42" t="s">
        <v>78</v>
      </c>
      <c r="C21" s="139"/>
      <c r="D21" s="139"/>
      <c r="E21" s="139"/>
      <c r="F21" s="139"/>
      <c r="G21" s="139"/>
    </row>
    <row r="22" spans="2:15">
      <c r="B22" s="13" t="s">
        <v>45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59" priority="288" operator="lessThan">
      <formula>0</formula>
    </cfRule>
  </conditionalFormatting>
  <conditionalFormatting sqref="H10:H14 J10:J14 O10:O14">
    <cfRule type="cellIs" dxfId="58" priority="6" operator="lessThan">
      <formula>0</formula>
    </cfRule>
  </conditionalFormatting>
  <conditionalFormatting sqref="D10:E14 G10:J14 L10:L14 N10:O14">
    <cfRule type="cellIs" dxfId="57" priority="5" operator="equal">
      <formula>0</formula>
    </cfRule>
  </conditionalFormatting>
  <conditionalFormatting sqref="F10:F14">
    <cfRule type="cellIs" dxfId="56" priority="4" operator="equal">
      <formula>0</formula>
    </cfRule>
  </conditionalFormatting>
  <conditionalFormatting sqref="K10:K14">
    <cfRule type="cellIs" dxfId="55" priority="3" operator="equal">
      <formula>0</formula>
    </cfRule>
  </conditionalFormatting>
  <conditionalFormatting sqref="M10:M14">
    <cfRule type="cellIs" dxfId="54" priority="2" operator="equal">
      <formula>0</formula>
    </cfRule>
  </conditionalFormatting>
  <conditionalFormatting sqref="O17 J17 H17">
    <cfRule type="cellIs" dxfId="5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2022-01-05T07:03:17Z</dcterms:modified>
</cp:coreProperties>
</file>